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State Status 2015-16" sheetId="1" r:id="rId1"/>
    <sheet name="District Status 2015-16" sheetId="2" r:id="rId2"/>
  </sheets>
  <definedNames>
    <definedName name="_xlnm.Print_Area" localSheetId="0">'State Status 2015-16'!$A$1:$P$35</definedName>
  </definedNames>
  <calcPr fullCalcOnLoad="1"/>
</workbook>
</file>

<file path=xl/sharedStrings.xml><?xml version="1.0" encoding="utf-8"?>
<sst xmlns="http://schemas.openxmlformats.org/spreadsheetml/2006/main" count="153" uniqueCount="122">
  <si>
    <t>A.9 .3.1 .3</t>
  </si>
  <si>
    <t>Training of Staff Nurses  in SBA</t>
  </si>
  <si>
    <t>A.9 .3.1 .4</t>
  </si>
  <si>
    <t>Training of ANM/LHVs  in SBA</t>
  </si>
  <si>
    <t>A.9 .3.4 .2</t>
  </si>
  <si>
    <t>Training of Medical Officers in safe abortion(MTP)</t>
  </si>
  <si>
    <t>A.9 .3.5 .3</t>
  </si>
  <si>
    <t>Training of Medical Officers in RTI/STI</t>
  </si>
  <si>
    <t>A.9 .3.7 .2/
A.9.3.7.3</t>
  </si>
  <si>
    <t>Orientation of CMOs/BMOs/Mos for implentation guidelines under MDR/IDR - Implemantion of guidelines under MDR/ IDR at Block Level</t>
  </si>
  <si>
    <t>A.9.4</t>
  </si>
  <si>
    <t>IMEP Trainings</t>
  </si>
  <si>
    <t>A.9.4.3</t>
  </si>
  <si>
    <t>IMEP Trainings for Mos/SNs</t>
  </si>
  <si>
    <t>A.9 .5</t>
  </si>
  <si>
    <t>Child Health Trainings</t>
  </si>
  <si>
    <t>A.9 .5.5 .1.2</t>
  </si>
  <si>
    <t>NSSK Trng for MOs/SN/ANM (16 MOs/16 SNs)</t>
  </si>
  <si>
    <t>A.9 .5.1 .2</t>
  </si>
  <si>
    <t>IMNCI Training for ANMs / LHVs</t>
  </si>
  <si>
    <t>A.9 .5.2 .2</t>
  </si>
  <si>
    <t>F-IMNCI Training for Medical Officers/SNs (16 Mos, 16 SNs)</t>
  </si>
  <si>
    <t>A.9 .5.5 .2.d</t>
  </si>
  <si>
    <t>A.9 .5.5</t>
  </si>
  <si>
    <t>A.9 .6</t>
  </si>
  <si>
    <t>Family Planning Trainings</t>
  </si>
  <si>
    <t>A.9 .6.1.2</t>
  </si>
  <si>
    <t>Laparoscopic sterilisation training for doctors (teams of doctor, SN and OT assistant)</t>
  </si>
  <si>
    <t>A.9 .6.3 .2</t>
  </si>
  <si>
    <t>NSV Training of medical officers in NSV camps</t>
  </si>
  <si>
    <t>A.9 .6.5 .1</t>
  </si>
  <si>
    <t>TOT for PPIUCD</t>
  </si>
  <si>
    <t>A.9 .6.5 .2</t>
  </si>
  <si>
    <t>A.9 .7</t>
  </si>
  <si>
    <t>ARSH / RKSK</t>
  </si>
  <si>
    <t>A.9 .7.1 .2</t>
  </si>
  <si>
    <t xml:space="preserve">AFHS training of Medical Officers </t>
  </si>
  <si>
    <t>A.9 .7.1 .3</t>
  </si>
  <si>
    <t>AFHS training of ANM/LHV</t>
  </si>
  <si>
    <t>A.9 .7.1 .5</t>
  </si>
  <si>
    <t>Training of counselors</t>
  </si>
  <si>
    <t>A.9 .7.2 .3</t>
  </si>
  <si>
    <t>Block Level  training of peer educators</t>
  </si>
  <si>
    <t>A.9.8</t>
  </si>
  <si>
    <t>Programme Management Trainings</t>
  </si>
  <si>
    <t>A.9.8.4.3</t>
  </si>
  <si>
    <t>Training of accounts manager on  CPSMS</t>
  </si>
  <si>
    <t>A.9.8.4.2</t>
  </si>
  <si>
    <t>Training of Accounts Manager regarding Implementation of Tally</t>
  </si>
  <si>
    <t>A.9.12</t>
  </si>
  <si>
    <t>RBSK Trainings</t>
  </si>
  <si>
    <t>A.9.12.1</t>
  </si>
  <si>
    <t>A.9.12.5</t>
  </si>
  <si>
    <r>
      <t>Training  for NRC Staff.</t>
    </r>
    <r>
      <rPr>
        <b/>
        <sz val="14"/>
        <rFont val="Times New Roman"/>
        <family val="1"/>
      </rPr>
      <t>(New Training) ( 01 MO, 4 SNs,1 NC)</t>
    </r>
  </si>
  <si>
    <r>
      <t>ToT on IYCF.</t>
    </r>
    <r>
      <rPr>
        <b/>
        <sz val="14"/>
        <rFont val="Times New Roman"/>
        <family val="1"/>
      </rPr>
      <t>(New Training)</t>
    </r>
  </si>
  <si>
    <t>Culmulative Achievement 2014-15</t>
  </si>
  <si>
    <t>Target 2015-16</t>
  </si>
  <si>
    <t xml:space="preserve"> Achievement in the Trainings during the year 2015-16</t>
  </si>
  <si>
    <t>One Day Orienatation Training For Medical Officers &amp; Staff Nurses from Delivery points</t>
  </si>
  <si>
    <t>Training/Refresher training -ASHA</t>
  </si>
  <si>
    <t xml:space="preserve">Achievement ending September-15
</t>
  </si>
  <si>
    <t>A.9.3.1.2</t>
  </si>
  <si>
    <t>TOT for SBA</t>
  </si>
  <si>
    <t>BEmOC training for Medical Officers/LMOs</t>
  </si>
  <si>
    <t>A.9 .3.6 .2</t>
  </si>
  <si>
    <t>SBA ANM</t>
  </si>
  <si>
    <t>SBA SNs</t>
  </si>
  <si>
    <t>NSSK</t>
  </si>
  <si>
    <t>IMNCI</t>
  </si>
  <si>
    <t>S.No</t>
  </si>
  <si>
    <t>Districts</t>
  </si>
  <si>
    <t>Nov</t>
  </si>
  <si>
    <t>Jan</t>
  </si>
  <si>
    <t>Feb</t>
  </si>
  <si>
    <t>March</t>
  </si>
  <si>
    <t>Total</t>
  </si>
  <si>
    <t>Oct</t>
  </si>
  <si>
    <t>Anantnag</t>
  </si>
  <si>
    <t>Baramulla</t>
  </si>
  <si>
    <t>Budgam</t>
  </si>
  <si>
    <t>Ganderbal</t>
  </si>
  <si>
    <t>Kargil</t>
  </si>
  <si>
    <t>Kulgam</t>
  </si>
  <si>
    <t>Kupwara</t>
  </si>
  <si>
    <t>Leh</t>
  </si>
  <si>
    <t>Pulwama</t>
  </si>
  <si>
    <t>Shopian</t>
  </si>
  <si>
    <t>Srinagar</t>
  </si>
  <si>
    <t>Kishtwar</t>
  </si>
  <si>
    <t>Kathua</t>
  </si>
  <si>
    <t>Jammu</t>
  </si>
  <si>
    <t>Doda</t>
  </si>
  <si>
    <t>Poonch</t>
  </si>
  <si>
    <t>Ramban</t>
  </si>
  <si>
    <t>Udhampur</t>
  </si>
  <si>
    <t>Reasi</t>
  </si>
  <si>
    <t>Rajouri</t>
  </si>
  <si>
    <t>Sep</t>
  </si>
  <si>
    <t>Dec</t>
  </si>
  <si>
    <t>ASHA (RBSK)</t>
  </si>
  <si>
    <t xml:space="preserve">Achievement ending July-15
</t>
  </si>
  <si>
    <t xml:space="preserve">Achievement ending August-15
</t>
  </si>
  <si>
    <t>Kayakalp</t>
  </si>
  <si>
    <t xml:space="preserve">Achievement ending Oct-15
</t>
  </si>
  <si>
    <t xml:space="preserve">Achievement ending Nov-15
</t>
  </si>
  <si>
    <t xml:space="preserve">Cold Chain </t>
  </si>
  <si>
    <t>One Day Workshop on Kayakalph</t>
  </si>
  <si>
    <t xml:space="preserve">Achievement ending December-15
</t>
  </si>
  <si>
    <t>IUCD</t>
  </si>
  <si>
    <t>Bandipora</t>
  </si>
  <si>
    <t>Samba</t>
  </si>
  <si>
    <t xml:space="preserve">Achievement ending January -16
</t>
  </si>
  <si>
    <t>IMEP</t>
  </si>
  <si>
    <t xml:space="preserve">Achievement ending February -16
</t>
  </si>
  <si>
    <t xml:space="preserve">Achievement ending March -16
</t>
  </si>
  <si>
    <t>Achievement 2015-16</t>
  </si>
  <si>
    <t xml:space="preserve">Percentage </t>
  </si>
  <si>
    <t>FMR Code</t>
  </si>
  <si>
    <t>PPIUCD</t>
  </si>
  <si>
    <t>Trainings</t>
  </si>
  <si>
    <t>Training under Maternal Health</t>
  </si>
  <si>
    <t>Training of ANMs/LHVs in  IUCD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</si>
</sst>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_ ;_ @_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67" applyFont="1" applyFill="1" applyBorder="1" applyAlignment="1">
      <alignment horizontal="left" vertical="center" wrapText="1"/>
      <protection/>
    </xf>
    <xf numFmtId="43" fontId="3" fillId="0" borderId="10" xfId="44" applyFont="1" applyFill="1" applyBorder="1" applyAlignment="1">
      <alignment horizontal="left" vertical="center" wrapText="1"/>
    </xf>
    <xf numFmtId="0" fontId="50" fillId="0" borderId="10" xfId="69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3" fillId="0" borderId="10" xfId="67" applyFont="1" applyFill="1" applyBorder="1" applyAlignment="1">
      <alignment horizontal="center" vertical="center" wrapText="1"/>
      <protection/>
    </xf>
    <xf numFmtId="1" fontId="4" fillId="0" borderId="10" xfId="67" applyNumberFormat="1" applyFont="1" applyFill="1" applyBorder="1" applyAlignment="1">
      <alignment vertical="center" wrapText="1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4" fillId="0" borderId="10" xfId="67" applyFont="1" applyFill="1" applyBorder="1" applyAlignment="1">
      <alignment vertical="center" wrapText="1"/>
      <protection/>
    </xf>
    <xf numFmtId="0" fontId="4" fillId="0" borderId="10" xfId="67" applyFont="1" applyFill="1" applyBorder="1" applyAlignment="1" applyProtection="1">
      <alignment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4" fillId="0" borderId="10" xfId="67" applyFont="1" applyFill="1" applyBorder="1" applyAlignment="1" applyProtection="1">
      <alignment vertical="center" wrapText="1"/>
      <protection locked="0"/>
    </xf>
    <xf numFmtId="0" fontId="5" fillId="0" borderId="10" xfId="67" applyFont="1" applyFill="1" applyBorder="1" applyAlignment="1">
      <alignment horizontal="left" vertical="top" wrapText="1"/>
      <protection/>
    </xf>
    <xf numFmtId="0" fontId="5" fillId="0" borderId="10" xfId="67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center" vertical="top"/>
    </xf>
    <xf numFmtId="0" fontId="6" fillId="0" borderId="10" xfId="67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0" fontId="3" fillId="0" borderId="11" xfId="67" applyFont="1" applyFill="1" applyBorder="1" applyAlignment="1">
      <alignment vertical="top" wrapText="1"/>
      <protection/>
    </xf>
    <xf numFmtId="0" fontId="52" fillId="0" borderId="12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" fillId="0" borderId="13" xfId="67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/>
    </xf>
    <xf numFmtId="0" fontId="4" fillId="0" borderId="10" xfId="67" applyFont="1" applyFill="1" applyBorder="1" applyAlignment="1">
      <alignment horizontal="left" vertical="top" wrapText="1"/>
      <protection/>
    </xf>
    <xf numFmtId="0" fontId="4" fillId="0" borderId="10" xfId="67" applyFont="1" applyFill="1" applyBorder="1" applyAlignment="1" applyProtection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center" vertical="center"/>
    </xf>
    <xf numFmtId="0" fontId="50" fillId="34" borderId="10" xfId="69" applyFont="1" applyFill="1" applyBorder="1" applyAlignment="1">
      <alignment horizontal="center" vertical="center" wrapText="1"/>
      <protection/>
    </xf>
    <xf numFmtId="0" fontId="3" fillId="34" borderId="10" xfId="67" applyFont="1" applyFill="1" applyBorder="1" applyAlignment="1">
      <alignment horizontal="center" vertical="center" wrapText="1"/>
      <protection/>
    </xf>
    <xf numFmtId="2" fontId="3" fillId="34" borderId="10" xfId="67" applyNumberFormat="1" applyFont="1" applyFill="1" applyBorder="1" applyAlignment="1">
      <alignment horizontal="center" vertical="center" wrapText="1"/>
      <protection/>
    </xf>
    <xf numFmtId="183" fontId="3" fillId="34" borderId="10" xfId="67" applyNumberFormat="1" applyFont="1" applyFill="1" applyBorder="1" applyAlignment="1">
      <alignment horizontal="center" vertical="center" wrapText="1"/>
      <protection/>
    </xf>
    <xf numFmtId="0" fontId="4" fillId="34" borderId="10" xfId="67" applyFont="1" applyFill="1" applyBorder="1" applyAlignment="1" applyProtection="1">
      <alignment horizontal="center" vertical="center" wrapText="1"/>
      <protection/>
    </xf>
    <xf numFmtId="0" fontId="4" fillId="34" borderId="10" xfId="67" applyFont="1" applyFill="1" applyBorder="1" applyAlignment="1" applyProtection="1">
      <alignment horizontal="left" vertical="center" wrapText="1"/>
      <protection/>
    </xf>
    <xf numFmtId="0" fontId="3" fillId="34" borderId="10" xfId="67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/>
    </xf>
    <xf numFmtId="0" fontId="4" fillId="34" borderId="10" xfId="67" applyFont="1" applyFill="1" applyBorder="1" applyAlignment="1">
      <alignment horizontal="center" vertical="center" wrapText="1"/>
      <protection/>
    </xf>
    <xf numFmtId="1" fontId="4" fillId="34" borderId="10" xfId="67" applyNumberFormat="1" applyFont="1" applyFill="1" applyBorder="1" applyAlignment="1">
      <alignment horizontal="center" vertical="center" wrapText="1"/>
      <protection/>
    </xf>
    <xf numFmtId="0" fontId="3" fillId="34" borderId="10" xfId="67" applyFont="1" applyFill="1" applyBorder="1" applyAlignment="1">
      <alignment horizontal="center" vertical="top" wrapText="1"/>
      <protection/>
    </xf>
    <xf numFmtId="0" fontId="51" fillId="34" borderId="10" xfId="0" applyFont="1" applyFill="1" applyBorder="1" applyAlignment="1">
      <alignment horizontal="center"/>
    </xf>
    <xf numFmtId="0" fontId="3" fillId="34" borderId="12" xfId="67" applyFont="1" applyFill="1" applyBorder="1" applyAlignment="1">
      <alignment horizontal="left" vertical="center" wrapText="1"/>
      <protection/>
    </xf>
    <xf numFmtId="0" fontId="3" fillId="34" borderId="13" xfId="67" applyFont="1" applyFill="1" applyBorder="1" applyAlignment="1">
      <alignment horizontal="left" vertical="center" wrapText="1"/>
      <protection/>
    </xf>
    <xf numFmtId="0" fontId="3" fillId="34" borderId="12" xfId="67" applyFont="1" applyFill="1" applyBorder="1" applyAlignment="1">
      <alignment horizontal="left" vertical="center"/>
      <protection/>
    </xf>
    <xf numFmtId="0" fontId="3" fillId="34" borderId="13" xfId="67" applyFont="1" applyFill="1" applyBorder="1" applyAlignment="1">
      <alignment horizontal="left" vertical="center"/>
      <protection/>
    </xf>
    <xf numFmtId="0" fontId="3" fillId="34" borderId="12" xfId="67" applyFont="1" applyFill="1" applyBorder="1" applyAlignment="1" applyProtection="1">
      <alignment horizontal="left" vertical="center" wrapText="1"/>
      <protection/>
    </xf>
    <xf numFmtId="0" fontId="3" fillId="34" borderId="13" xfId="67" applyFont="1" applyFill="1" applyBorder="1" applyAlignment="1" applyProtection="1">
      <alignment horizontal="left" vertical="center" wrapText="1"/>
      <protection/>
    </xf>
    <xf numFmtId="0" fontId="9" fillId="0" borderId="15" xfId="67" applyFont="1" applyFill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5" fillId="34" borderId="12" xfId="67" applyFont="1" applyFill="1" applyBorder="1" applyAlignment="1">
      <alignment horizontal="left" vertical="center" wrapText="1"/>
      <protection/>
    </xf>
    <xf numFmtId="0" fontId="5" fillId="34" borderId="13" xfId="67" applyFont="1" applyFill="1" applyBorder="1" applyAlignment="1">
      <alignment horizontal="left" vertical="center" wrapText="1"/>
      <protection/>
    </xf>
    <xf numFmtId="0" fontId="53" fillId="34" borderId="1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4 3" xfId="48"/>
    <cellStyle name="Comma 5" xfId="49"/>
    <cellStyle name="Currency" xfId="50"/>
    <cellStyle name="Currency [0]" xfId="51"/>
    <cellStyle name="Currency 2" xfId="52"/>
    <cellStyle name="Currency 3" xfId="53"/>
    <cellStyle name="Currency 3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90" zoomScaleSheetLayoutView="90" zoomScalePageLayoutView="0" workbookViewId="0" topLeftCell="A22">
      <selection activeCell="F38" sqref="F38"/>
    </sheetView>
  </sheetViews>
  <sheetFormatPr defaultColWidth="9.140625" defaultRowHeight="15"/>
  <cols>
    <col min="1" max="1" width="13.421875" style="4" customWidth="1"/>
    <col min="2" max="2" width="9.28125" style="18" customWidth="1"/>
    <col min="3" max="3" width="47.57421875" style="4" bestFit="1" customWidth="1"/>
    <col min="4" max="4" width="18.57421875" style="4" customWidth="1"/>
    <col min="5" max="5" width="15.00390625" style="4" customWidth="1"/>
    <col min="6" max="6" width="20.140625" style="4" customWidth="1"/>
    <col min="7" max="7" width="21.140625" style="4" customWidth="1"/>
    <col min="8" max="8" width="20.57421875" style="4" customWidth="1"/>
    <col min="9" max="9" width="18.421875" style="4" customWidth="1"/>
    <col min="10" max="10" width="21.421875" style="18" customWidth="1"/>
    <col min="11" max="11" width="17.57421875" style="4" customWidth="1"/>
    <col min="12" max="13" width="17.421875" style="4" customWidth="1"/>
    <col min="14" max="14" width="14.7109375" style="4" customWidth="1"/>
    <col min="15" max="15" width="16.140625" style="4" customWidth="1"/>
    <col min="16" max="16" width="15.7109375" style="4" customWidth="1"/>
    <col min="17" max="16384" width="9.140625" style="4" customWidth="1"/>
  </cols>
  <sheetData>
    <row r="1" spans="1:19" ht="46.5" customHeight="1">
      <c r="A1" s="76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9"/>
      <c r="R1" s="19"/>
      <c r="S1" s="19"/>
    </row>
    <row r="2" spans="1:19" ht="81" customHeight="1">
      <c r="A2" s="58" t="s">
        <v>117</v>
      </c>
      <c r="B2" s="59" t="s">
        <v>69</v>
      </c>
      <c r="C2" s="59" t="s">
        <v>119</v>
      </c>
      <c r="D2" s="59" t="s">
        <v>55</v>
      </c>
      <c r="E2" s="59" t="s">
        <v>56</v>
      </c>
      <c r="F2" s="59" t="s">
        <v>100</v>
      </c>
      <c r="G2" s="59" t="s">
        <v>101</v>
      </c>
      <c r="H2" s="59" t="s">
        <v>60</v>
      </c>
      <c r="I2" s="59" t="s">
        <v>103</v>
      </c>
      <c r="J2" s="59" t="s">
        <v>104</v>
      </c>
      <c r="K2" s="59" t="s">
        <v>107</v>
      </c>
      <c r="L2" s="59" t="s">
        <v>111</v>
      </c>
      <c r="M2" s="59" t="s">
        <v>113</v>
      </c>
      <c r="N2" s="59" t="s">
        <v>114</v>
      </c>
      <c r="O2" s="59" t="s">
        <v>115</v>
      </c>
      <c r="P2" s="59" t="s">
        <v>116</v>
      </c>
      <c r="Q2" s="5"/>
      <c r="R2" s="5"/>
      <c r="S2" s="5"/>
    </row>
    <row r="3" spans="1:19" ht="21" customHeight="1">
      <c r="A3" s="58"/>
      <c r="B3" s="70" t="s">
        <v>120</v>
      </c>
      <c r="C3" s="71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"/>
      <c r="R3" s="5"/>
      <c r="S3" s="5"/>
    </row>
    <row r="4" spans="1:19" ht="21" customHeight="1">
      <c r="A4" s="3" t="s">
        <v>61</v>
      </c>
      <c r="B4" s="66">
        <v>1</v>
      </c>
      <c r="C4" s="9" t="s">
        <v>62</v>
      </c>
      <c r="D4" s="5"/>
      <c r="E4" s="11">
        <v>96</v>
      </c>
      <c r="F4" s="5"/>
      <c r="G4" s="5"/>
      <c r="H4" s="5"/>
      <c r="I4" s="5"/>
      <c r="J4" s="5"/>
      <c r="K4" s="5"/>
      <c r="L4" s="5"/>
      <c r="M4" s="5"/>
      <c r="N4" s="5"/>
      <c r="O4" s="5">
        <f>F4+G4+H4+I4+J4+K4+L4+M4+N4</f>
        <v>0</v>
      </c>
      <c r="P4" s="59">
        <f>O4/E4*100</f>
        <v>0</v>
      </c>
      <c r="Q4" s="5"/>
      <c r="R4" s="5"/>
      <c r="S4" s="5"/>
    </row>
    <row r="5" spans="1:19" ht="18.75">
      <c r="A5" s="3" t="s">
        <v>0</v>
      </c>
      <c r="B5" s="67">
        <v>2</v>
      </c>
      <c r="C5" s="6" t="s">
        <v>1</v>
      </c>
      <c r="D5" s="7">
        <v>368</v>
      </c>
      <c r="E5" s="7">
        <v>96</v>
      </c>
      <c r="F5" s="7"/>
      <c r="G5" s="7"/>
      <c r="H5" s="7">
        <v>4</v>
      </c>
      <c r="I5" s="7">
        <v>8</v>
      </c>
      <c r="J5" s="7">
        <v>16</v>
      </c>
      <c r="K5" s="7">
        <v>16</v>
      </c>
      <c r="L5" s="7">
        <v>24</v>
      </c>
      <c r="M5" s="7">
        <v>20</v>
      </c>
      <c r="N5" s="7">
        <v>8</v>
      </c>
      <c r="O5" s="5">
        <f aca="true" t="shared" si="0" ref="O5:O35">F5+G5+H5+I5+J5+K5+L5+M5+N5</f>
        <v>96</v>
      </c>
      <c r="P5" s="60">
        <f aca="true" t="shared" si="1" ref="P5:P35">O5/E5*100</f>
        <v>100</v>
      </c>
      <c r="Q5" s="8"/>
      <c r="R5" s="7"/>
      <c r="S5" s="8"/>
    </row>
    <row r="6" spans="1:19" ht="18.75">
      <c r="A6" s="3" t="s">
        <v>2</v>
      </c>
      <c r="B6" s="66">
        <v>3</v>
      </c>
      <c r="C6" s="9" t="s">
        <v>3</v>
      </c>
      <c r="D6" s="7">
        <v>424</v>
      </c>
      <c r="E6" s="7">
        <v>96</v>
      </c>
      <c r="F6" s="7"/>
      <c r="G6" s="7"/>
      <c r="H6" s="7"/>
      <c r="I6" s="7">
        <v>12</v>
      </c>
      <c r="J6" s="7">
        <v>20</v>
      </c>
      <c r="K6" s="7">
        <v>16</v>
      </c>
      <c r="L6" s="7">
        <v>16</v>
      </c>
      <c r="M6" s="7">
        <v>12</v>
      </c>
      <c r="N6" s="7">
        <v>20</v>
      </c>
      <c r="O6" s="5">
        <f t="shared" si="0"/>
        <v>96</v>
      </c>
      <c r="P6" s="60">
        <f t="shared" si="1"/>
        <v>100</v>
      </c>
      <c r="Q6" s="8"/>
      <c r="R6" s="7"/>
      <c r="S6" s="8"/>
    </row>
    <row r="7" spans="1:19" ht="37.5">
      <c r="A7" s="3" t="s">
        <v>4</v>
      </c>
      <c r="B7" s="66">
        <v>4</v>
      </c>
      <c r="C7" s="10" t="s">
        <v>5</v>
      </c>
      <c r="D7" s="11">
        <v>266</v>
      </c>
      <c r="E7" s="11">
        <v>16</v>
      </c>
      <c r="F7" s="11"/>
      <c r="G7" s="11"/>
      <c r="H7" s="11"/>
      <c r="I7" s="11"/>
      <c r="J7" s="11"/>
      <c r="K7" s="11"/>
      <c r="L7" s="11"/>
      <c r="M7" s="11"/>
      <c r="N7" s="7">
        <v>3</v>
      </c>
      <c r="O7" s="5">
        <f t="shared" si="0"/>
        <v>3</v>
      </c>
      <c r="P7" s="59">
        <f t="shared" si="1"/>
        <v>18.75</v>
      </c>
      <c r="Q7" s="8"/>
      <c r="R7" s="7"/>
      <c r="S7" s="8"/>
    </row>
    <row r="8" spans="1:19" ht="18.75">
      <c r="A8" s="3" t="s">
        <v>6</v>
      </c>
      <c r="B8" s="67">
        <v>5</v>
      </c>
      <c r="C8" s="10" t="s">
        <v>7</v>
      </c>
      <c r="D8" s="7">
        <v>127</v>
      </c>
      <c r="E8" s="7">
        <v>50</v>
      </c>
      <c r="F8" s="7"/>
      <c r="G8" s="7"/>
      <c r="H8" s="7"/>
      <c r="I8" s="7"/>
      <c r="J8" s="7"/>
      <c r="K8" s="7"/>
      <c r="L8" s="7"/>
      <c r="M8" s="7"/>
      <c r="N8" s="7"/>
      <c r="O8" s="5">
        <f t="shared" si="0"/>
        <v>0</v>
      </c>
      <c r="P8" s="59">
        <f t="shared" si="1"/>
        <v>0</v>
      </c>
      <c r="Q8" s="8"/>
      <c r="R8" s="7"/>
      <c r="S8" s="8"/>
    </row>
    <row r="9" spans="1:19" ht="37.5">
      <c r="A9" s="3" t="s">
        <v>64</v>
      </c>
      <c r="B9" s="66">
        <v>6</v>
      </c>
      <c r="C9" s="10" t="s">
        <v>63</v>
      </c>
      <c r="D9" s="7"/>
      <c r="E9" s="7">
        <v>24</v>
      </c>
      <c r="F9" s="7"/>
      <c r="G9" s="7"/>
      <c r="H9" s="7"/>
      <c r="I9" s="7"/>
      <c r="J9" s="7"/>
      <c r="K9" s="7">
        <v>4</v>
      </c>
      <c r="L9" s="7">
        <v>4</v>
      </c>
      <c r="M9" s="7"/>
      <c r="N9" s="7">
        <v>4</v>
      </c>
      <c r="O9" s="5">
        <f t="shared" si="0"/>
        <v>12</v>
      </c>
      <c r="P9" s="60">
        <f t="shared" si="1"/>
        <v>50</v>
      </c>
      <c r="Q9" s="8"/>
      <c r="R9" s="7"/>
      <c r="S9" s="8"/>
    </row>
    <row r="10" spans="1:19" ht="87" customHeight="1">
      <c r="A10" s="3" t="s">
        <v>8</v>
      </c>
      <c r="B10" s="68">
        <v>7</v>
      </c>
      <c r="C10" s="24" t="s">
        <v>9</v>
      </c>
      <c r="D10" s="25">
        <v>592</v>
      </c>
      <c r="E10" s="25">
        <v>1340</v>
      </c>
      <c r="F10" s="25"/>
      <c r="G10" s="25"/>
      <c r="H10" s="25"/>
      <c r="I10" s="25"/>
      <c r="J10" s="25"/>
      <c r="K10" s="7"/>
      <c r="L10" s="7"/>
      <c r="M10" s="7">
        <v>80</v>
      </c>
      <c r="N10" s="7"/>
      <c r="O10" s="5">
        <f t="shared" si="0"/>
        <v>80</v>
      </c>
      <c r="P10" s="60">
        <f t="shared" si="1"/>
        <v>5.970149253731343</v>
      </c>
      <c r="Q10" s="12"/>
      <c r="R10" s="7"/>
      <c r="S10" s="12"/>
    </row>
    <row r="11" spans="1:19" ht="18.75" customHeight="1">
      <c r="A11" s="1" t="s">
        <v>10</v>
      </c>
      <c r="B11" s="70" t="s">
        <v>11</v>
      </c>
      <c r="C11" s="71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4"/>
      <c r="Q11" s="8"/>
      <c r="R11" s="7"/>
      <c r="S11" s="8"/>
    </row>
    <row r="12" spans="1:19" ht="18.75">
      <c r="A12" s="1" t="s">
        <v>12</v>
      </c>
      <c r="B12" s="66">
        <v>8</v>
      </c>
      <c r="C12" s="9" t="s">
        <v>13</v>
      </c>
      <c r="D12" s="7">
        <v>0</v>
      </c>
      <c r="E12" s="7">
        <f>25*26</f>
        <v>650</v>
      </c>
      <c r="F12" s="7"/>
      <c r="G12" s="7"/>
      <c r="H12" s="7"/>
      <c r="I12" s="7"/>
      <c r="J12" s="7"/>
      <c r="K12" s="7"/>
      <c r="L12" s="7">
        <v>25</v>
      </c>
      <c r="M12" s="7">
        <v>73</v>
      </c>
      <c r="N12" s="7">
        <v>455</v>
      </c>
      <c r="O12" s="5">
        <f t="shared" si="0"/>
        <v>553</v>
      </c>
      <c r="P12" s="60">
        <f t="shared" si="1"/>
        <v>85.07692307692307</v>
      </c>
      <c r="Q12" s="8"/>
      <c r="R12" s="7"/>
      <c r="S12" s="8"/>
    </row>
    <row r="13" spans="1:19" ht="18.75">
      <c r="A13" s="3" t="s">
        <v>14</v>
      </c>
      <c r="B13" s="70" t="s">
        <v>15</v>
      </c>
      <c r="C13" s="7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59"/>
      <c r="P13" s="59"/>
      <c r="Q13" s="8"/>
      <c r="R13" s="7"/>
      <c r="S13" s="8"/>
    </row>
    <row r="14" spans="1:19" ht="37.5">
      <c r="A14" s="3" t="s">
        <v>16</v>
      </c>
      <c r="B14" s="67">
        <v>9</v>
      </c>
      <c r="C14" s="9" t="s">
        <v>17</v>
      </c>
      <c r="D14" s="7">
        <v>1638</v>
      </c>
      <c r="E14" s="7">
        <v>704</v>
      </c>
      <c r="F14" s="7"/>
      <c r="G14" s="7"/>
      <c r="H14" s="7">
        <v>79</v>
      </c>
      <c r="I14" s="7">
        <v>28</v>
      </c>
      <c r="J14" s="7">
        <v>109</v>
      </c>
      <c r="K14" s="7">
        <v>169</v>
      </c>
      <c r="L14" s="7">
        <v>64</v>
      </c>
      <c r="M14" s="7">
        <v>64</v>
      </c>
      <c r="N14" s="7">
        <v>101</v>
      </c>
      <c r="O14" s="5">
        <f t="shared" si="0"/>
        <v>614</v>
      </c>
      <c r="P14" s="60">
        <f t="shared" si="1"/>
        <v>87.2159090909091</v>
      </c>
      <c r="Q14" s="8"/>
      <c r="R14" s="7"/>
      <c r="S14" s="8"/>
    </row>
    <row r="15" spans="1:19" ht="18.75">
      <c r="A15" s="3" t="s">
        <v>18</v>
      </c>
      <c r="B15" s="66">
        <v>10</v>
      </c>
      <c r="C15" s="10" t="s">
        <v>19</v>
      </c>
      <c r="D15" s="7">
        <v>1684</v>
      </c>
      <c r="E15" s="7">
        <v>528</v>
      </c>
      <c r="F15" s="7"/>
      <c r="G15" s="7"/>
      <c r="H15" s="7"/>
      <c r="I15" s="7"/>
      <c r="J15" s="7">
        <v>143</v>
      </c>
      <c r="K15" s="7">
        <v>168</v>
      </c>
      <c r="L15" s="7">
        <v>71</v>
      </c>
      <c r="M15" s="7">
        <v>24</v>
      </c>
      <c r="N15" s="7">
        <v>72</v>
      </c>
      <c r="O15" s="5">
        <f t="shared" si="0"/>
        <v>478</v>
      </c>
      <c r="P15" s="60">
        <f t="shared" si="1"/>
        <v>90.53030303030303</v>
      </c>
      <c r="Q15" s="8"/>
      <c r="R15" s="7"/>
      <c r="S15" s="12"/>
    </row>
    <row r="16" spans="1:19" ht="37.5">
      <c r="A16" s="3" t="s">
        <v>20</v>
      </c>
      <c r="B16" s="66">
        <v>11</v>
      </c>
      <c r="C16" s="10" t="s">
        <v>21</v>
      </c>
      <c r="D16" s="7">
        <v>192</v>
      </c>
      <c r="E16" s="7">
        <v>64</v>
      </c>
      <c r="F16" s="7"/>
      <c r="G16" s="7"/>
      <c r="H16" s="7"/>
      <c r="I16" s="7"/>
      <c r="J16" s="7">
        <v>34</v>
      </c>
      <c r="K16" s="7"/>
      <c r="L16" s="7">
        <v>14</v>
      </c>
      <c r="M16" s="7"/>
      <c r="N16" s="7"/>
      <c r="O16" s="5">
        <f t="shared" si="0"/>
        <v>48</v>
      </c>
      <c r="P16" s="59">
        <f t="shared" si="1"/>
        <v>75</v>
      </c>
      <c r="Q16" s="8"/>
      <c r="R16" s="7"/>
      <c r="S16" s="8"/>
    </row>
    <row r="17" spans="1:19" ht="37.5">
      <c r="A17" s="3" t="s">
        <v>22</v>
      </c>
      <c r="B17" s="67">
        <v>12</v>
      </c>
      <c r="C17" s="13" t="s">
        <v>53</v>
      </c>
      <c r="D17" s="7"/>
      <c r="E17" s="7">
        <v>44</v>
      </c>
      <c r="F17" s="7"/>
      <c r="G17" s="7"/>
      <c r="H17" s="7"/>
      <c r="I17" s="7"/>
      <c r="J17" s="7"/>
      <c r="K17" s="7"/>
      <c r="L17" s="7"/>
      <c r="M17" s="7"/>
      <c r="N17" s="7"/>
      <c r="O17" s="5">
        <f t="shared" si="0"/>
        <v>0</v>
      </c>
      <c r="P17" s="59">
        <f t="shared" si="1"/>
        <v>0</v>
      </c>
      <c r="Q17" s="8"/>
      <c r="R17" s="7"/>
      <c r="S17" s="12"/>
    </row>
    <row r="18" spans="1:19" ht="18.75">
      <c r="A18" s="3" t="s">
        <v>23</v>
      </c>
      <c r="B18" s="66">
        <v>13</v>
      </c>
      <c r="C18" s="13" t="s">
        <v>54</v>
      </c>
      <c r="D18" s="7"/>
      <c r="E18" s="7">
        <v>48</v>
      </c>
      <c r="F18" s="7"/>
      <c r="G18" s="7"/>
      <c r="H18" s="7"/>
      <c r="I18" s="7"/>
      <c r="J18" s="7">
        <v>23</v>
      </c>
      <c r="K18" s="7"/>
      <c r="L18" s="7"/>
      <c r="M18" s="7"/>
      <c r="N18" s="7"/>
      <c r="O18" s="5">
        <f t="shared" si="0"/>
        <v>23</v>
      </c>
      <c r="P18" s="60">
        <f t="shared" si="1"/>
        <v>47.91666666666667</v>
      </c>
      <c r="Q18" s="8"/>
      <c r="R18" s="7"/>
      <c r="S18" s="8"/>
    </row>
    <row r="19" spans="1:19" ht="18.75">
      <c r="A19" s="14" t="s">
        <v>24</v>
      </c>
      <c r="B19" s="78" t="s">
        <v>25</v>
      </c>
      <c r="C19" s="7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59"/>
      <c r="P19" s="59"/>
      <c r="Q19" s="16"/>
      <c r="R19" s="7"/>
      <c r="S19" s="8"/>
    </row>
    <row r="20" spans="1:19" ht="56.25">
      <c r="A20" s="15" t="s">
        <v>26</v>
      </c>
      <c r="B20" s="67">
        <v>14</v>
      </c>
      <c r="C20" s="17" t="s">
        <v>27</v>
      </c>
      <c r="D20" s="7">
        <v>81</v>
      </c>
      <c r="E20" s="7">
        <v>60</v>
      </c>
      <c r="F20" s="7">
        <v>10</v>
      </c>
      <c r="H20" s="7">
        <v>9</v>
      </c>
      <c r="I20" s="7">
        <v>7</v>
      </c>
      <c r="J20" s="7"/>
      <c r="K20" s="7"/>
      <c r="L20" s="7"/>
      <c r="M20" s="7"/>
      <c r="N20" s="7"/>
      <c r="O20" s="5">
        <f t="shared" si="0"/>
        <v>26</v>
      </c>
      <c r="P20" s="60">
        <f t="shared" si="1"/>
        <v>43.333333333333336</v>
      </c>
      <c r="Q20" s="7"/>
      <c r="R20" s="7"/>
      <c r="S20" s="8"/>
    </row>
    <row r="21" spans="1:19" ht="37.5">
      <c r="A21" s="15" t="s">
        <v>28</v>
      </c>
      <c r="B21" s="66">
        <v>15</v>
      </c>
      <c r="C21" s="17" t="s">
        <v>29</v>
      </c>
      <c r="D21" s="7">
        <v>2</v>
      </c>
      <c r="E21" s="7">
        <v>20</v>
      </c>
      <c r="F21" s="7"/>
      <c r="G21" s="7"/>
      <c r="H21" s="7"/>
      <c r="I21" s="7"/>
      <c r="J21" s="7"/>
      <c r="K21" s="7"/>
      <c r="L21" s="7"/>
      <c r="M21" s="7"/>
      <c r="N21" s="7"/>
      <c r="O21" s="5">
        <f t="shared" si="0"/>
        <v>0</v>
      </c>
      <c r="P21" s="59">
        <f t="shared" si="1"/>
        <v>0</v>
      </c>
      <c r="Q21" s="8"/>
      <c r="R21" s="7"/>
      <c r="S21" s="8"/>
    </row>
    <row r="22" spans="1:19" ht="18.75">
      <c r="A22" s="15" t="s">
        <v>30</v>
      </c>
      <c r="B22" s="66">
        <v>16</v>
      </c>
      <c r="C22" s="10" t="s">
        <v>31</v>
      </c>
      <c r="D22" s="7">
        <v>10</v>
      </c>
      <c r="E22" s="7"/>
      <c r="F22" s="7"/>
      <c r="G22" s="7"/>
      <c r="H22" s="7"/>
      <c r="I22" s="7"/>
      <c r="J22" s="7">
        <v>6</v>
      </c>
      <c r="K22" s="7"/>
      <c r="L22" s="7"/>
      <c r="M22" s="7"/>
      <c r="N22" s="7"/>
      <c r="O22" s="5">
        <f t="shared" si="0"/>
        <v>6</v>
      </c>
      <c r="P22" s="59" t="e">
        <f>O22/E22*100</f>
        <v>#DIV/0!</v>
      </c>
      <c r="Q22" s="8"/>
      <c r="R22" s="7"/>
      <c r="S22" s="12"/>
    </row>
    <row r="23" spans="1:19" ht="18.75">
      <c r="A23" s="15" t="s">
        <v>32</v>
      </c>
      <c r="B23" s="67">
        <v>17</v>
      </c>
      <c r="C23" s="10" t="s">
        <v>121</v>
      </c>
      <c r="D23" s="7"/>
      <c r="E23" s="7">
        <v>528</v>
      </c>
      <c r="F23" s="7"/>
      <c r="G23" s="7"/>
      <c r="H23" s="7"/>
      <c r="I23" s="7"/>
      <c r="J23" s="7"/>
      <c r="K23" s="7">
        <v>58</v>
      </c>
      <c r="L23" s="7">
        <v>6</v>
      </c>
      <c r="M23" s="7">
        <v>18</v>
      </c>
      <c r="N23" s="7">
        <v>249</v>
      </c>
      <c r="O23" s="5">
        <f t="shared" si="0"/>
        <v>331</v>
      </c>
      <c r="P23" s="60">
        <f t="shared" si="1"/>
        <v>62.689393939393945</v>
      </c>
      <c r="Q23" s="8"/>
      <c r="R23" s="7"/>
      <c r="S23" s="8"/>
    </row>
    <row r="24" spans="1:19" ht="18.75">
      <c r="A24" s="3" t="s">
        <v>33</v>
      </c>
      <c r="B24" s="70" t="s">
        <v>34</v>
      </c>
      <c r="C24" s="7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9"/>
      <c r="P24" s="59"/>
      <c r="Q24" s="8"/>
      <c r="R24" s="7"/>
      <c r="S24" s="8"/>
    </row>
    <row r="25" spans="1:19" ht="18.75">
      <c r="A25" s="3" t="s">
        <v>35</v>
      </c>
      <c r="B25" s="66">
        <v>18</v>
      </c>
      <c r="C25" s="10" t="s">
        <v>36</v>
      </c>
      <c r="D25" s="7">
        <v>313</v>
      </c>
      <c r="E25" s="7"/>
      <c r="F25" s="7"/>
      <c r="G25" s="7">
        <v>21</v>
      </c>
      <c r="H25" s="7"/>
      <c r="I25" s="7"/>
      <c r="J25" s="7"/>
      <c r="K25" s="7"/>
      <c r="L25" s="7"/>
      <c r="M25" s="7"/>
      <c r="N25" s="7"/>
      <c r="O25" s="5">
        <f t="shared" si="0"/>
        <v>21</v>
      </c>
      <c r="P25" s="59" t="e">
        <f t="shared" si="1"/>
        <v>#DIV/0!</v>
      </c>
      <c r="Q25" s="8"/>
      <c r="R25" s="7"/>
      <c r="S25" s="8"/>
    </row>
    <row r="26" spans="1:19" ht="18.75">
      <c r="A26" s="3" t="s">
        <v>37</v>
      </c>
      <c r="B26" s="67">
        <v>19</v>
      </c>
      <c r="C26" s="10" t="s">
        <v>38</v>
      </c>
      <c r="D26" s="7">
        <v>268</v>
      </c>
      <c r="E26" s="7"/>
      <c r="F26" s="7"/>
      <c r="G26" s="7">
        <v>60</v>
      </c>
      <c r="H26" s="7">
        <v>60</v>
      </c>
      <c r="I26" s="7">
        <v>28</v>
      </c>
      <c r="J26" s="7">
        <v>59</v>
      </c>
      <c r="K26" s="7">
        <v>29</v>
      </c>
      <c r="L26" s="7">
        <v>26</v>
      </c>
      <c r="M26" s="7"/>
      <c r="N26" s="7"/>
      <c r="O26" s="5">
        <f t="shared" si="0"/>
        <v>262</v>
      </c>
      <c r="P26" s="59" t="e">
        <f t="shared" si="1"/>
        <v>#DIV/0!</v>
      </c>
      <c r="Q26" s="7"/>
      <c r="R26" s="7"/>
      <c r="S26" s="8"/>
    </row>
    <row r="27" spans="1:19" ht="18.75">
      <c r="A27" s="3" t="s">
        <v>39</v>
      </c>
      <c r="B27" s="66">
        <v>20</v>
      </c>
      <c r="C27" s="10" t="s">
        <v>40</v>
      </c>
      <c r="D27" s="7">
        <v>40</v>
      </c>
      <c r="E27" s="7"/>
      <c r="F27" s="7"/>
      <c r="G27" s="7"/>
      <c r="H27" s="7"/>
      <c r="I27" s="7"/>
      <c r="J27" s="7"/>
      <c r="K27" s="7"/>
      <c r="L27" s="7"/>
      <c r="M27" s="7">
        <v>39</v>
      </c>
      <c r="N27" s="7">
        <v>27</v>
      </c>
      <c r="O27" s="5">
        <f t="shared" si="0"/>
        <v>66</v>
      </c>
      <c r="P27" s="59" t="e">
        <f t="shared" si="1"/>
        <v>#DIV/0!</v>
      </c>
      <c r="Q27" s="8"/>
      <c r="R27" s="7"/>
      <c r="S27" s="8"/>
    </row>
    <row r="28" spans="1:19" ht="18.75">
      <c r="A28" s="3" t="s">
        <v>41</v>
      </c>
      <c r="B28" s="66">
        <v>21</v>
      </c>
      <c r="C28" s="10" t="s">
        <v>42</v>
      </c>
      <c r="D28" s="7"/>
      <c r="E28" s="7">
        <v>6000</v>
      </c>
      <c r="F28" s="7"/>
      <c r="G28" s="7"/>
      <c r="H28" s="7"/>
      <c r="I28" s="7"/>
      <c r="J28" s="7"/>
      <c r="K28" s="7"/>
      <c r="L28" s="7"/>
      <c r="M28" s="7"/>
      <c r="N28" s="7">
        <v>141</v>
      </c>
      <c r="O28" s="5">
        <f t="shared" si="0"/>
        <v>141</v>
      </c>
      <c r="P28" s="59">
        <f t="shared" si="1"/>
        <v>2.35</v>
      </c>
      <c r="Q28" s="8"/>
      <c r="R28" s="7"/>
      <c r="S28" s="8"/>
    </row>
    <row r="29" spans="1:19" ht="18.75">
      <c r="A29" s="1" t="s">
        <v>43</v>
      </c>
      <c r="B29" s="72" t="s">
        <v>44</v>
      </c>
      <c r="C29" s="7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9"/>
      <c r="P29" s="59"/>
      <c r="Q29" s="12"/>
      <c r="R29" s="7"/>
      <c r="S29" s="8"/>
    </row>
    <row r="30" spans="1:19" ht="37.5">
      <c r="A30" s="1" t="s">
        <v>45</v>
      </c>
      <c r="B30" s="66">
        <v>22</v>
      </c>
      <c r="C30" s="13" t="s">
        <v>46</v>
      </c>
      <c r="D30" s="7">
        <v>334</v>
      </c>
      <c r="E30" s="7">
        <v>180</v>
      </c>
      <c r="F30" s="7"/>
      <c r="G30" s="7"/>
      <c r="H30" s="7"/>
      <c r="I30" s="7"/>
      <c r="J30" s="7"/>
      <c r="K30" s="7"/>
      <c r="L30" s="7"/>
      <c r="M30" s="7"/>
      <c r="N30" s="7"/>
      <c r="O30" s="5">
        <f t="shared" si="0"/>
        <v>0</v>
      </c>
      <c r="P30" s="59">
        <f t="shared" si="1"/>
        <v>0</v>
      </c>
      <c r="Q30" s="8"/>
      <c r="R30" s="7"/>
      <c r="S30" s="8"/>
    </row>
    <row r="31" spans="1:19" ht="37.5">
      <c r="A31" s="1" t="s">
        <v>47</v>
      </c>
      <c r="B31" s="66">
        <v>23</v>
      </c>
      <c r="C31" s="9" t="s">
        <v>48</v>
      </c>
      <c r="D31" s="7">
        <v>147</v>
      </c>
      <c r="E31" s="7">
        <v>180</v>
      </c>
      <c r="F31" s="7"/>
      <c r="G31" s="7"/>
      <c r="H31" s="7"/>
      <c r="I31" s="7"/>
      <c r="J31" s="7"/>
      <c r="K31" s="7"/>
      <c r="L31" s="7"/>
      <c r="M31" s="7"/>
      <c r="N31" s="7"/>
      <c r="O31" s="5">
        <f t="shared" si="0"/>
        <v>0</v>
      </c>
      <c r="P31" s="59">
        <f t="shared" si="1"/>
        <v>0</v>
      </c>
      <c r="Q31" s="8"/>
      <c r="R31" s="7"/>
      <c r="S31" s="12"/>
    </row>
    <row r="32" spans="1:19" ht="18.75">
      <c r="A32" s="2" t="s">
        <v>49</v>
      </c>
      <c r="B32" s="74" t="s">
        <v>50</v>
      </c>
      <c r="C32" s="75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9"/>
      <c r="P32" s="59"/>
      <c r="Q32" s="8"/>
      <c r="R32" s="7"/>
      <c r="S32" s="8"/>
    </row>
    <row r="33" spans="1:19" ht="56.25">
      <c r="A33" s="2" t="s">
        <v>51</v>
      </c>
      <c r="B33" s="66">
        <v>24</v>
      </c>
      <c r="C33" s="10" t="s">
        <v>58</v>
      </c>
      <c r="D33" s="7"/>
      <c r="E33" s="7">
        <v>630</v>
      </c>
      <c r="F33" s="7"/>
      <c r="G33" s="7"/>
      <c r="H33" s="7"/>
      <c r="I33" s="7"/>
      <c r="J33" s="7"/>
      <c r="K33" s="7"/>
      <c r="L33" s="7"/>
      <c r="M33" s="7"/>
      <c r="N33" s="7"/>
      <c r="O33" s="5">
        <f t="shared" si="0"/>
        <v>0</v>
      </c>
      <c r="P33" s="59">
        <f t="shared" si="1"/>
        <v>0</v>
      </c>
      <c r="Q33" s="8"/>
      <c r="R33" s="7"/>
      <c r="S33" s="8"/>
    </row>
    <row r="34" spans="1:19" ht="18.75">
      <c r="A34" s="2" t="s">
        <v>52</v>
      </c>
      <c r="B34" s="66">
        <v>25</v>
      </c>
      <c r="C34" s="10" t="s">
        <v>59</v>
      </c>
      <c r="D34" s="7">
        <v>1550</v>
      </c>
      <c r="E34" s="7">
        <v>12000</v>
      </c>
      <c r="F34" s="7"/>
      <c r="G34" s="7"/>
      <c r="H34" s="7"/>
      <c r="I34" s="7">
        <v>1741</v>
      </c>
      <c r="J34" s="7">
        <v>2242</v>
      </c>
      <c r="K34" s="22">
        <v>2006</v>
      </c>
      <c r="L34" s="7">
        <v>1388</v>
      </c>
      <c r="M34" s="7">
        <f>7719-7377</f>
        <v>342</v>
      </c>
      <c r="N34" s="7">
        <v>2902</v>
      </c>
      <c r="O34" s="5">
        <f t="shared" si="0"/>
        <v>10621</v>
      </c>
      <c r="P34" s="61">
        <f t="shared" si="1"/>
        <v>88.50833333333334</v>
      </c>
      <c r="Q34" s="8"/>
      <c r="R34" s="7"/>
      <c r="S34" s="12"/>
    </row>
    <row r="35" spans="1:16" ht="18.75">
      <c r="A35" s="65"/>
      <c r="B35" s="69">
        <v>26</v>
      </c>
      <c r="C35" s="23" t="s">
        <v>106</v>
      </c>
      <c r="D35" s="23"/>
      <c r="E35" s="23"/>
      <c r="F35" s="23"/>
      <c r="G35" s="23"/>
      <c r="H35" s="23"/>
      <c r="I35" s="23"/>
      <c r="J35" s="8">
        <v>210</v>
      </c>
      <c r="O35" s="5">
        <f t="shared" si="0"/>
        <v>210</v>
      </c>
      <c r="P35" s="59" t="e">
        <f t="shared" si="1"/>
        <v>#DIV/0!</v>
      </c>
    </row>
  </sheetData>
  <sheetProtection/>
  <mergeCells count="8">
    <mergeCell ref="B24:C24"/>
    <mergeCell ref="B29:C29"/>
    <mergeCell ref="B32:C32"/>
    <mergeCell ref="A1:P1"/>
    <mergeCell ref="B3:C3"/>
    <mergeCell ref="B11:C11"/>
    <mergeCell ref="B13:C13"/>
    <mergeCell ref="B19:C19"/>
  </mergeCells>
  <printOptions/>
  <pageMargins left="0.7" right="0.7" top="0.75" bottom="0.75" header="0.3" footer="0.3"/>
  <pageSetup horizontalDpi="600" verticalDpi="600" orientation="portrait" scale="29" r:id="rId1"/>
  <rowBreaks count="1" manualBreakCount="1">
    <brk id="1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tabSelected="1" zoomScale="90" zoomScaleNormal="90" zoomScalePageLayoutView="0" workbookViewId="0" topLeftCell="S1">
      <selection activeCell="AO22" sqref="AO22"/>
    </sheetView>
  </sheetViews>
  <sheetFormatPr defaultColWidth="9.140625" defaultRowHeight="15"/>
  <cols>
    <col min="1" max="1" width="9.140625" style="31" customWidth="1"/>
    <col min="3" max="34" width="9.140625" style="47" customWidth="1"/>
    <col min="35" max="35" width="13.28125" style="47" customWidth="1"/>
    <col min="36" max="36" width="9.57421875" style="47" customWidth="1"/>
    <col min="37" max="37" width="12.57421875" style="47" hidden="1" customWidth="1"/>
    <col min="38" max="40" width="9.140625" style="47" customWidth="1"/>
  </cols>
  <sheetData>
    <row r="1" spans="1:40" ht="15">
      <c r="A1" s="50"/>
      <c r="B1" s="51"/>
      <c r="C1" s="81" t="s">
        <v>65</v>
      </c>
      <c r="D1" s="82"/>
      <c r="E1" s="82"/>
      <c r="F1" s="82"/>
      <c r="G1" s="82"/>
      <c r="H1" s="82"/>
      <c r="I1" s="82"/>
      <c r="J1" s="83"/>
      <c r="K1" s="81" t="s">
        <v>66</v>
      </c>
      <c r="L1" s="82"/>
      <c r="M1" s="82"/>
      <c r="N1" s="82"/>
      <c r="O1" s="82"/>
      <c r="P1" s="82"/>
      <c r="Q1" s="82"/>
      <c r="R1" s="83"/>
      <c r="S1" s="81" t="s">
        <v>67</v>
      </c>
      <c r="T1" s="82"/>
      <c r="U1" s="82"/>
      <c r="V1" s="82"/>
      <c r="W1" s="82"/>
      <c r="X1" s="82"/>
      <c r="Y1" s="82"/>
      <c r="Z1" s="82"/>
      <c r="AA1" s="83"/>
      <c r="AB1" s="80" t="s">
        <v>68</v>
      </c>
      <c r="AC1" s="80"/>
      <c r="AD1" s="80"/>
      <c r="AE1" s="80"/>
      <c r="AF1" s="80"/>
      <c r="AG1" s="80"/>
      <c r="AH1" s="80"/>
      <c r="AI1" s="53" t="s">
        <v>99</v>
      </c>
      <c r="AJ1" s="53" t="s">
        <v>102</v>
      </c>
      <c r="AK1" s="53" t="s">
        <v>105</v>
      </c>
      <c r="AL1" s="53" t="s">
        <v>108</v>
      </c>
      <c r="AM1" s="54" t="s">
        <v>112</v>
      </c>
      <c r="AN1" s="53" t="s">
        <v>118</v>
      </c>
    </row>
    <row r="2" spans="1:40" ht="15">
      <c r="A2" s="55" t="s">
        <v>69</v>
      </c>
      <c r="B2" s="56" t="s">
        <v>70</v>
      </c>
      <c r="C2" s="43" t="s">
        <v>97</v>
      </c>
      <c r="D2" s="43" t="s">
        <v>76</v>
      </c>
      <c r="E2" s="43" t="s">
        <v>71</v>
      </c>
      <c r="F2" s="43" t="s">
        <v>98</v>
      </c>
      <c r="G2" s="43" t="s">
        <v>72</v>
      </c>
      <c r="H2" s="43" t="s">
        <v>73</v>
      </c>
      <c r="I2" s="43" t="s">
        <v>74</v>
      </c>
      <c r="J2" s="52" t="s">
        <v>75</v>
      </c>
      <c r="K2" s="43" t="s">
        <v>97</v>
      </c>
      <c r="L2" s="43" t="s">
        <v>76</v>
      </c>
      <c r="M2" s="43" t="s">
        <v>71</v>
      </c>
      <c r="N2" s="43" t="s">
        <v>98</v>
      </c>
      <c r="O2" s="43" t="s">
        <v>72</v>
      </c>
      <c r="P2" s="43" t="s">
        <v>73</v>
      </c>
      <c r="Q2" s="43" t="s">
        <v>74</v>
      </c>
      <c r="R2" s="43" t="s">
        <v>75</v>
      </c>
      <c r="S2" s="43" t="s">
        <v>97</v>
      </c>
      <c r="T2" s="43" t="s">
        <v>76</v>
      </c>
      <c r="U2" s="43" t="s">
        <v>71</v>
      </c>
      <c r="V2" s="43" t="s">
        <v>98</v>
      </c>
      <c r="W2" s="43" t="s">
        <v>72</v>
      </c>
      <c r="X2" s="43" t="s">
        <v>73</v>
      </c>
      <c r="Y2" s="43" t="s">
        <v>74</v>
      </c>
      <c r="Z2" s="43" t="s">
        <v>75</v>
      </c>
      <c r="AA2" s="43" t="s">
        <v>97</v>
      </c>
      <c r="AB2" s="43" t="s">
        <v>76</v>
      </c>
      <c r="AC2" s="43" t="s">
        <v>71</v>
      </c>
      <c r="AD2" s="43" t="s">
        <v>98</v>
      </c>
      <c r="AE2" s="43" t="s">
        <v>72</v>
      </c>
      <c r="AF2" s="43" t="s">
        <v>73</v>
      </c>
      <c r="AG2" s="43" t="s">
        <v>74</v>
      </c>
      <c r="AH2" s="43" t="s">
        <v>75</v>
      </c>
      <c r="AI2" s="53" t="s">
        <v>75</v>
      </c>
      <c r="AJ2" s="53" t="s">
        <v>75</v>
      </c>
      <c r="AK2" s="53" t="s">
        <v>75</v>
      </c>
      <c r="AL2" s="53" t="s">
        <v>75</v>
      </c>
      <c r="AM2" s="53" t="s">
        <v>75</v>
      </c>
      <c r="AN2" s="49"/>
    </row>
    <row r="3" spans="1:40" ht="15">
      <c r="A3" s="20">
        <v>1</v>
      </c>
      <c r="B3" s="32" t="s">
        <v>77</v>
      </c>
      <c r="C3" s="36"/>
      <c r="D3" s="36"/>
      <c r="E3" s="36"/>
      <c r="F3" s="36"/>
      <c r="G3" s="36">
        <v>4</v>
      </c>
      <c r="H3" s="36"/>
      <c r="I3" s="36"/>
      <c r="J3" s="52">
        <f>I3+H3+G3+F3+E3+D3+C3</f>
        <v>4</v>
      </c>
      <c r="K3" s="36"/>
      <c r="L3" s="36"/>
      <c r="M3" s="36"/>
      <c r="N3" s="36"/>
      <c r="O3" s="36"/>
      <c r="P3" s="36">
        <v>4</v>
      </c>
      <c r="Q3" s="36"/>
      <c r="R3" s="52">
        <f>Q3+P3+O3+N3+M3+L3+K3</f>
        <v>4</v>
      </c>
      <c r="S3" s="36">
        <v>26</v>
      </c>
      <c r="T3" s="36"/>
      <c r="U3" s="36"/>
      <c r="V3" s="36"/>
      <c r="W3" s="36"/>
      <c r="X3" s="36"/>
      <c r="Y3" s="36"/>
      <c r="Z3" s="52">
        <f>Y3+X3+W3+V3+U3+T3+S3</f>
        <v>26</v>
      </c>
      <c r="AA3" s="36"/>
      <c r="AB3" s="36"/>
      <c r="AC3" s="36">
        <v>24</v>
      </c>
      <c r="AD3" s="36"/>
      <c r="AE3" s="36"/>
      <c r="AF3" s="36"/>
      <c r="AG3" s="36"/>
      <c r="AH3" s="52">
        <f aca="true" t="shared" si="0" ref="AH3:AH24">AG3+AF3+AE3+AD3+AC3+AB3+AA3</f>
        <v>24</v>
      </c>
      <c r="AI3" s="37">
        <v>783</v>
      </c>
      <c r="AJ3" s="37">
        <v>35</v>
      </c>
      <c r="AK3" s="37"/>
      <c r="AL3" s="37">
        <v>24</v>
      </c>
      <c r="AM3" s="37">
        <v>21</v>
      </c>
      <c r="AN3" s="37"/>
    </row>
    <row r="4" spans="1:40" s="27" customFormat="1" ht="15">
      <c r="A4" s="26">
        <v>2</v>
      </c>
      <c r="B4" s="33" t="s">
        <v>109</v>
      </c>
      <c r="C4" s="38"/>
      <c r="D4" s="38"/>
      <c r="E4" s="38">
        <v>4</v>
      </c>
      <c r="F4" s="38"/>
      <c r="G4" s="38"/>
      <c r="H4" s="38"/>
      <c r="I4" s="38"/>
      <c r="J4" s="57">
        <f aca="true" t="shared" si="1" ref="J4:J24">I4+H4+G4+F4+E4+D4+C4</f>
        <v>4</v>
      </c>
      <c r="K4" s="38"/>
      <c r="L4" s="38"/>
      <c r="M4" s="38"/>
      <c r="N4" s="38"/>
      <c r="O4" s="38"/>
      <c r="P4" s="38"/>
      <c r="Q4" s="38">
        <v>4</v>
      </c>
      <c r="R4" s="57">
        <f aca="true" t="shared" si="2" ref="R4:R24">Q4+P4+O4+N4+M4+L4+K4</f>
        <v>4</v>
      </c>
      <c r="S4" s="38"/>
      <c r="T4" s="38"/>
      <c r="U4" s="38"/>
      <c r="V4" s="38"/>
      <c r="W4" s="38">
        <v>32</v>
      </c>
      <c r="X4" s="38"/>
      <c r="Y4" s="38"/>
      <c r="Z4" s="57">
        <f aca="true" t="shared" si="3" ref="Z4:Z24">Y4+X4+W4+V4+U4+T4+S4</f>
        <v>32</v>
      </c>
      <c r="AA4" s="38"/>
      <c r="AB4" s="38"/>
      <c r="AC4" s="38"/>
      <c r="AD4" s="38">
        <v>24</v>
      </c>
      <c r="AE4" s="38"/>
      <c r="AF4" s="38"/>
      <c r="AG4" s="38"/>
      <c r="AH4" s="57">
        <f t="shared" si="0"/>
        <v>24</v>
      </c>
      <c r="AI4" s="39">
        <v>400</v>
      </c>
      <c r="AJ4" s="39">
        <v>26</v>
      </c>
      <c r="AK4" s="39"/>
      <c r="AL4" s="39"/>
      <c r="AM4" s="39">
        <v>25</v>
      </c>
      <c r="AN4" s="39"/>
    </row>
    <row r="5" spans="1:40" ht="15">
      <c r="A5" s="20">
        <v>3</v>
      </c>
      <c r="B5" s="32" t="s">
        <v>78</v>
      </c>
      <c r="C5" s="36"/>
      <c r="D5" s="36"/>
      <c r="E5" s="36">
        <v>4</v>
      </c>
      <c r="F5" s="36"/>
      <c r="G5" s="36"/>
      <c r="H5" s="36"/>
      <c r="I5" s="36"/>
      <c r="J5" s="52">
        <f t="shared" si="1"/>
        <v>4</v>
      </c>
      <c r="K5" s="36">
        <v>4</v>
      </c>
      <c r="L5" s="36"/>
      <c r="M5" s="36"/>
      <c r="N5" s="36"/>
      <c r="O5" s="36"/>
      <c r="P5" s="36"/>
      <c r="Q5" s="36"/>
      <c r="R5" s="52">
        <f t="shared" si="2"/>
        <v>4</v>
      </c>
      <c r="S5" s="36"/>
      <c r="T5" s="36"/>
      <c r="U5" s="36">
        <v>27</v>
      </c>
      <c r="V5" s="36"/>
      <c r="W5" s="36"/>
      <c r="X5" s="36"/>
      <c r="Y5" s="36"/>
      <c r="Z5" s="52">
        <f t="shared" si="3"/>
        <v>27</v>
      </c>
      <c r="AA5" s="36"/>
      <c r="AB5" s="36"/>
      <c r="AC5" s="36"/>
      <c r="AD5" s="36">
        <v>24</v>
      </c>
      <c r="AE5" s="36"/>
      <c r="AF5" s="36"/>
      <c r="AG5" s="36"/>
      <c r="AH5" s="52">
        <f t="shared" si="0"/>
        <v>24</v>
      </c>
      <c r="AI5" s="37">
        <v>945</v>
      </c>
      <c r="AJ5" s="37">
        <v>30</v>
      </c>
      <c r="AK5" s="37"/>
      <c r="AL5" s="37">
        <v>24</v>
      </c>
      <c r="AM5" s="37">
        <v>25</v>
      </c>
      <c r="AN5" s="37"/>
    </row>
    <row r="6" spans="1:40" s="30" customFormat="1" ht="15">
      <c r="A6" s="29">
        <v>4</v>
      </c>
      <c r="B6" s="34" t="s">
        <v>79</v>
      </c>
      <c r="C6" s="40"/>
      <c r="D6" s="40"/>
      <c r="E6" s="40">
        <v>4</v>
      </c>
      <c r="F6" s="40"/>
      <c r="G6" s="40"/>
      <c r="H6" s="40"/>
      <c r="I6" s="40"/>
      <c r="J6" s="57">
        <f t="shared" si="1"/>
        <v>4</v>
      </c>
      <c r="K6" s="40"/>
      <c r="L6" s="40"/>
      <c r="M6" s="40"/>
      <c r="N6" s="40"/>
      <c r="O6" s="40">
        <v>4</v>
      </c>
      <c r="P6" s="40"/>
      <c r="Q6" s="40"/>
      <c r="R6" s="57">
        <f t="shared" si="2"/>
        <v>4</v>
      </c>
      <c r="S6" s="40"/>
      <c r="T6" s="40"/>
      <c r="U6" s="40">
        <v>32</v>
      </c>
      <c r="V6" s="40"/>
      <c r="W6" s="40"/>
      <c r="X6" s="40"/>
      <c r="Y6" s="40"/>
      <c r="Z6" s="57">
        <f t="shared" si="3"/>
        <v>32</v>
      </c>
      <c r="AA6" s="40"/>
      <c r="AB6" s="40"/>
      <c r="AC6" s="40"/>
      <c r="AD6" s="40"/>
      <c r="AE6" s="40"/>
      <c r="AF6" s="40"/>
      <c r="AG6" s="40">
        <v>24</v>
      </c>
      <c r="AH6" s="57">
        <f t="shared" si="0"/>
        <v>24</v>
      </c>
      <c r="AI6" s="41">
        <v>792</v>
      </c>
      <c r="AJ6" s="41">
        <v>35</v>
      </c>
      <c r="AK6" s="42"/>
      <c r="AL6" s="42">
        <v>24</v>
      </c>
      <c r="AM6" s="42">
        <v>25</v>
      </c>
      <c r="AN6" s="42"/>
    </row>
    <row r="7" spans="1:40" ht="15">
      <c r="A7" s="20">
        <v>5</v>
      </c>
      <c r="B7" s="32" t="s">
        <v>80</v>
      </c>
      <c r="C7" s="36"/>
      <c r="D7" s="36"/>
      <c r="E7" s="36"/>
      <c r="F7" s="36"/>
      <c r="G7" s="36"/>
      <c r="H7" s="36">
        <v>4</v>
      </c>
      <c r="I7" s="36"/>
      <c r="J7" s="52">
        <f t="shared" si="1"/>
        <v>4</v>
      </c>
      <c r="K7" s="36"/>
      <c r="L7" s="36"/>
      <c r="M7" s="36"/>
      <c r="N7" s="36"/>
      <c r="O7" s="36"/>
      <c r="P7" s="36">
        <v>4</v>
      </c>
      <c r="Q7" s="36"/>
      <c r="R7" s="52">
        <f t="shared" si="2"/>
        <v>4</v>
      </c>
      <c r="S7" s="36"/>
      <c r="T7" s="36"/>
      <c r="U7" s="36"/>
      <c r="V7" s="36"/>
      <c r="W7" s="36"/>
      <c r="X7" s="36"/>
      <c r="Y7" s="36">
        <v>30</v>
      </c>
      <c r="Z7" s="52">
        <f t="shared" si="3"/>
        <v>30</v>
      </c>
      <c r="AA7" s="36"/>
      <c r="AB7" s="36"/>
      <c r="AC7" s="36"/>
      <c r="AD7" s="36"/>
      <c r="AE7" s="36"/>
      <c r="AF7" s="36"/>
      <c r="AG7" s="36">
        <v>24</v>
      </c>
      <c r="AH7" s="52">
        <f t="shared" si="0"/>
        <v>24</v>
      </c>
      <c r="AI7" s="37">
        <v>271</v>
      </c>
      <c r="AJ7" s="37">
        <v>25</v>
      </c>
      <c r="AK7" s="37"/>
      <c r="AL7" s="37"/>
      <c r="AM7" s="37">
        <v>25</v>
      </c>
      <c r="AN7" s="37"/>
    </row>
    <row r="8" spans="1:40" ht="15">
      <c r="A8" s="20">
        <v>6</v>
      </c>
      <c r="B8" s="32" t="s">
        <v>81</v>
      </c>
      <c r="C8" s="36"/>
      <c r="D8" s="36"/>
      <c r="E8" s="36"/>
      <c r="F8" s="36"/>
      <c r="G8" s="36"/>
      <c r="H8" s="36"/>
      <c r="I8" s="36">
        <v>4</v>
      </c>
      <c r="J8" s="52">
        <f t="shared" si="1"/>
        <v>4</v>
      </c>
      <c r="K8" s="36"/>
      <c r="L8" s="36">
        <v>4</v>
      </c>
      <c r="M8" s="36"/>
      <c r="N8" s="36"/>
      <c r="O8" s="36"/>
      <c r="P8" s="36"/>
      <c r="Q8" s="36"/>
      <c r="R8" s="52">
        <f t="shared" si="2"/>
        <v>4</v>
      </c>
      <c r="S8" s="36"/>
      <c r="T8" s="36"/>
      <c r="U8" s="36"/>
      <c r="V8" s="36"/>
      <c r="W8" s="36"/>
      <c r="X8" s="36">
        <v>32</v>
      </c>
      <c r="Y8" s="36"/>
      <c r="Z8" s="52">
        <f t="shared" si="3"/>
        <v>32</v>
      </c>
      <c r="AA8" s="36"/>
      <c r="AB8" s="36"/>
      <c r="AC8" s="36">
        <v>24</v>
      </c>
      <c r="AD8" s="36"/>
      <c r="AE8" s="36"/>
      <c r="AF8" s="36"/>
      <c r="AG8" s="36"/>
      <c r="AH8" s="52">
        <f t="shared" si="0"/>
        <v>24</v>
      </c>
      <c r="AI8" s="37">
        <v>272</v>
      </c>
      <c r="AJ8" s="37">
        <v>10</v>
      </c>
      <c r="AK8" s="37"/>
      <c r="AL8" s="37"/>
      <c r="AM8" s="37">
        <v>25</v>
      </c>
      <c r="AN8" s="37"/>
    </row>
    <row r="9" spans="1:40" ht="15">
      <c r="A9" s="20">
        <v>7</v>
      </c>
      <c r="B9" s="32" t="s">
        <v>82</v>
      </c>
      <c r="C9" s="36"/>
      <c r="D9" s="36">
        <v>4</v>
      </c>
      <c r="E9" s="36"/>
      <c r="F9" s="36"/>
      <c r="G9" s="36"/>
      <c r="H9" s="36"/>
      <c r="I9" s="36"/>
      <c r="J9" s="52">
        <f t="shared" si="1"/>
        <v>4</v>
      </c>
      <c r="K9" s="36"/>
      <c r="L9" s="36"/>
      <c r="M9" s="36">
        <v>4</v>
      </c>
      <c r="N9" s="36"/>
      <c r="O9" s="36"/>
      <c r="P9" s="36"/>
      <c r="Q9" s="36"/>
      <c r="R9" s="52">
        <f t="shared" si="2"/>
        <v>4</v>
      </c>
      <c r="S9" s="36"/>
      <c r="T9" s="36"/>
      <c r="U9" s="36"/>
      <c r="V9" s="36"/>
      <c r="W9" s="36"/>
      <c r="X9" s="36">
        <v>32</v>
      </c>
      <c r="Y9" s="36"/>
      <c r="Z9" s="52">
        <f t="shared" si="3"/>
        <v>32</v>
      </c>
      <c r="AA9" s="36"/>
      <c r="AB9" s="36"/>
      <c r="AC9" s="36"/>
      <c r="AD9" s="36"/>
      <c r="AE9" s="36">
        <v>24</v>
      </c>
      <c r="AF9" s="36"/>
      <c r="AG9" s="36"/>
      <c r="AH9" s="52">
        <f t="shared" si="0"/>
        <v>24</v>
      </c>
      <c r="AI9" s="37">
        <v>650</v>
      </c>
      <c r="AJ9" s="37">
        <v>25</v>
      </c>
      <c r="AK9" s="37"/>
      <c r="AL9" s="37">
        <v>24</v>
      </c>
      <c r="AM9" s="37">
        <v>25</v>
      </c>
      <c r="AN9" s="37"/>
    </row>
    <row r="10" spans="1:40" ht="15">
      <c r="A10" s="20">
        <v>8</v>
      </c>
      <c r="B10" s="32" t="s">
        <v>83</v>
      </c>
      <c r="C10" s="36"/>
      <c r="D10" s="36"/>
      <c r="E10" s="36"/>
      <c r="F10" s="36">
        <v>4</v>
      </c>
      <c r="G10" s="36"/>
      <c r="H10" s="36"/>
      <c r="I10" s="36"/>
      <c r="J10" s="52">
        <f t="shared" si="1"/>
        <v>4</v>
      </c>
      <c r="K10" s="36"/>
      <c r="L10" s="36"/>
      <c r="M10" s="36"/>
      <c r="N10" s="36">
        <v>4</v>
      </c>
      <c r="O10" s="36"/>
      <c r="P10" s="36"/>
      <c r="Q10" s="36"/>
      <c r="R10" s="52">
        <f t="shared" si="2"/>
        <v>4</v>
      </c>
      <c r="S10" s="36"/>
      <c r="T10" s="36"/>
      <c r="U10" s="36"/>
      <c r="V10" s="36"/>
      <c r="W10" s="36"/>
      <c r="X10" s="36"/>
      <c r="Y10" s="36">
        <v>13</v>
      </c>
      <c r="Z10" s="52">
        <f t="shared" si="3"/>
        <v>13</v>
      </c>
      <c r="AA10" s="36"/>
      <c r="AB10" s="36"/>
      <c r="AC10" s="36"/>
      <c r="AD10" s="36">
        <v>24</v>
      </c>
      <c r="AE10" s="36"/>
      <c r="AF10" s="36"/>
      <c r="AG10" s="36"/>
      <c r="AH10" s="52">
        <f t="shared" si="0"/>
        <v>24</v>
      </c>
      <c r="AI10" s="37">
        <v>868</v>
      </c>
      <c r="AJ10" s="37">
        <v>100</v>
      </c>
      <c r="AK10" s="37"/>
      <c r="AL10" s="37">
        <v>6</v>
      </c>
      <c r="AM10" s="37">
        <v>14</v>
      </c>
      <c r="AN10" s="37"/>
    </row>
    <row r="11" spans="1:40" s="28" customFormat="1" ht="15">
      <c r="A11" s="21">
        <v>9</v>
      </c>
      <c r="B11" s="35" t="s">
        <v>84</v>
      </c>
      <c r="C11" s="44"/>
      <c r="D11" s="44"/>
      <c r="E11" s="44">
        <v>4</v>
      </c>
      <c r="F11" s="44">
        <v>4</v>
      </c>
      <c r="G11" s="44"/>
      <c r="H11" s="44">
        <v>4</v>
      </c>
      <c r="I11" s="44"/>
      <c r="J11" s="52">
        <f t="shared" si="1"/>
        <v>12</v>
      </c>
      <c r="K11" s="44"/>
      <c r="L11" s="44">
        <v>4</v>
      </c>
      <c r="M11" s="44"/>
      <c r="N11" s="44">
        <v>4</v>
      </c>
      <c r="O11" s="44">
        <v>4</v>
      </c>
      <c r="P11" s="44"/>
      <c r="Q11" s="44"/>
      <c r="R11" s="52">
        <f t="shared" si="2"/>
        <v>12</v>
      </c>
      <c r="S11" s="44"/>
      <c r="T11" s="44"/>
      <c r="U11" s="44">
        <v>20</v>
      </c>
      <c r="V11" s="44"/>
      <c r="W11" s="44"/>
      <c r="X11" s="44"/>
      <c r="Y11" s="44"/>
      <c r="Z11" s="52">
        <f t="shared" si="3"/>
        <v>20</v>
      </c>
      <c r="AA11" s="44"/>
      <c r="AB11" s="44"/>
      <c r="AC11" s="44">
        <v>23</v>
      </c>
      <c r="AD11" s="44"/>
      <c r="AE11" s="44"/>
      <c r="AF11" s="44"/>
      <c r="AG11" s="44"/>
      <c r="AH11" s="52">
        <f t="shared" si="0"/>
        <v>23</v>
      </c>
      <c r="AI11" s="45">
        <v>208</v>
      </c>
      <c r="AJ11" s="45">
        <v>47</v>
      </c>
      <c r="AK11" s="45">
        <v>20</v>
      </c>
      <c r="AL11" s="45">
        <v>24</v>
      </c>
      <c r="AM11" s="45">
        <v>25</v>
      </c>
      <c r="AN11" s="45"/>
    </row>
    <row r="12" spans="1:40" s="28" customFormat="1" ht="15">
      <c r="A12" s="21">
        <v>10</v>
      </c>
      <c r="B12" s="35" t="s">
        <v>85</v>
      </c>
      <c r="C12" s="44"/>
      <c r="D12" s="44"/>
      <c r="E12" s="44"/>
      <c r="F12" s="44"/>
      <c r="G12" s="44"/>
      <c r="H12" s="44">
        <v>4</v>
      </c>
      <c r="I12" s="44"/>
      <c r="J12" s="52">
        <f t="shared" si="1"/>
        <v>4</v>
      </c>
      <c r="K12" s="44"/>
      <c r="L12" s="44"/>
      <c r="M12" s="44"/>
      <c r="N12" s="44"/>
      <c r="O12" s="44"/>
      <c r="P12" s="44">
        <v>4</v>
      </c>
      <c r="Q12" s="44"/>
      <c r="R12" s="52">
        <f t="shared" si="2"/>
        <v>4</v>
      </c>
      <c r="S12" s="44"/>
      <c r="T12" s="44"/>
      <c r="U12" s="44"/>
      <c r="V12" s="44"/>
      <c r="W12" s="44"/>
      <c r="X12" s="44"/>
      <c r="Y12" s="44">
        <v>30</v>
      </c>
      <c r="Z12" s="52">
        <f t="shared" si="3"/>
        <v>30</v>
      </c>
      <c r="AA12" s="44"/>
      <c r="AB12" s="44"/>
      <c r="AC12" s="44"/>
      <c r="AD12" s="44"/>
      <c r="AE12" s="44"/>
      <c r="AF12" s="44">
        <v>24</v>
      </c>
      <c r="AG12" s="44"/>
      <c r="AH12" s="52">
        <f t="shared" si="0"/>
        <v>24</v>
      </c>
      <c r="AI12" s="45">
        <v>520</v>
      </c>
      <c r="AJ12" s="45">
        <v>34</v>
      </c>
      <c r="AK12" s="45"/>
      <c r="AL12" s="45">
        <v>24</v>
      </c>
      <c r="AM12" s="45">
        <v>25</v>
      </c>
      <c r="AN12" s="45"/>
    </row>
    <row r="13" spans="1:40" ht="15">
      <c r="A13" s="20">
        <v>11</v>
      </c>
      <c r="B13" s="32" t="s">
        <v>86</v>
      </c>
      <c r="C13" s="36"/>
      <c r="D13" s="36"/>
      <c r="E13" s="36"/>
      <c r="F13" s="36">
        <v>4</v>
      </c>
      <c r="G13" s="36"/>
      <c r="H13" s="36"/>
      <c r="I13" s="36"/>
      <c r="J13" s="52">
        <f t="shared" si="1"/>
        <v>4</v>
      </c>
      <c r="K13" s="36"/>
      <c r="L13" s="36"/>
      <c r="M13" s="36"/>
      <c r="N13" s="36">
        <v>4</v>
      </c>
      <c r="O13" s="36"/>
      <c r="P13" s="36"/>
      <c r="Q13" s="36"/>
      <c r="R13" s="52">
        <f t="shared" si="2"/>
        <v>4</v>
      </c>
      <c r="S13" s="36"/>
      <c r="T13" s="36"/>
      <c r="U13" s="36">
        <v>30</v>
      </c>
      <c r="V13" s="36"/>
      <c r="W13" s="36"/>
      <c r="X13" s="36"/>
      <c r="Y13" s="36"/>
      <c r="Z13" s="52">
        <f t="shared" si="3"/>
        <v>30</v>
      </c>
      <c r="AA13" s="36"/>
      <c r="AB13" s="36"/>
      <c r="AC13" s="36">
        <v>24</v>
      </c>
      <c r="AD13" s="36"/>
      <c r="AE13" s="36"/>
      <c r="AF13" s="36"/>
      <c r="AG13" s="36"/>
      <c r="AH13" s="52">
        <f t="shared" si="0"/>
        <v>24</v>
      </c>
      <c r="AI13" s="37">
        <v>280</v>
      </c>
      <c r="AJ13" s="37">
        <v>30</v>
      </c>
      <c r="AK13" s="37"/>
      <c r="AL13" s="37">
        <v>24</v>
      </c>
      <c r="AM13" s="37">
        <v>25</v>
      </c>
      <c r="AN13" s="37"/>
    </row>
    <row r="14" spans="1:40" s="28" customFormat="1" ht="15">
      <c r="A14" s="21">
        <v>12</v>
      </c>
      <c r="B14" s="35" t="s">
        <v>87</v>
      </c>
      <c r="C14" s="44"/>
      <c r="D14" s="44"/>
      <c r="E14" s="44"/>
      <c r="F14" s="44"/>
      <c r="G14" s="44">
        <v>4</v>
      </c>
      <c r="H14" s="44"/>
      <c r="I14" s="44"/>
      <c r="J14" s="52">
        <f t="shared" si="1"/>
        <v>4</v>
      </c>
      <c r="K14" s="44"/>
      <c r="L14" s="44"/>
      <c r="M14" s="44"/>
      <c r="N14" s="44"/>
      <c r="O14" s="44">
        <v>4</v>
      </c>
      <c r="P14" s="44"/>
      <c r="Q14" s="44"/>
      <c r="R14" s="52">
        <f t="shared" si="2"/>
        <v>4</v>
      </c>
      <c r="S14" s="44">
        <v>30</v>
      </c>
      <c r="T14" s="44"/>
      <c r="U14" s="44"/>
      <c r="V14" s="44"/>
      <c r="W14" s="44"/>
      <c r="X14" s="44"/>
      <c r="Y14" s="44"/>
      <c r="Z14" s="52">
        <f t="shared" si="3"/>
        <v>30</v>
      </c>
      <c r="AA14" s="44"/>
      <c r="AB14" s="44"/>
      <c r="AC14" s="44"/>
      <c r="AD14" s="44">
        <v>24</v>
      </c>
      <c r="AE14" s="44"/>
      <c r="AF14" s="44"/>
      <c r="AG14" s="44"/>
      <c r="AH14" s="52">
        <f t="shared" si="0"/>
        <v>24</v>
      </c>
      <c r="AI14" s="45">
        <v>130</v>
      </c>
      <c r="AJ14" s="45">
        <v>28</v>
      </c>
      <c r="AK14" s="45"/>
      <c r="AL14" s="45">
        <v>24</v>
      </c>
      <c r="AM14" s="45">
        <v>25</v>
      </c>
      <c r="AN14" s="45"/>
    </row>
    <row r="15" spans="1:40" ht="15">
      <c r="A15" s="21">
        <v>13</v>
      </c>
      <c r="B15" s="35" t="s">
        <v>88</v>
      </c>
      <c r="C15" s="44"/>
      <c r="D15" s="44"/>
      <c r="E15" s="44"/>
      <c r="F15" s="44"/>
      <c r="G15" s="44"/>
      <c r="H15" s="44"/>
      <c r="I15" s="44">
        <v>4</v>
      </c>
      <c r="J15" s="52">
        <f t="shared" si="1"/>
        <v>4</v>
      </c>
      <c r="K15" s="44"/>
      <c r="L15" s="44"/>
      <c r="M15" s="44"/>
      <c r="N15" s="44"/>
      <c r="O15" s="44">
        <v>4</v>
      </c>
      <c r="P15" s="44"/>
      <c r="Q15" s="44"/>
      <c r="R15" s="52">
        <f t="shared" si="2"/>
        <v>4</v>
      </c>
      <c r="S15" s="44"/>
      <c r="T15" s="44"/>
      <c r="U15" s="44"/>
      <c r="V15" s="44">
        <v>20</v>
      </c>
      <c r="W15" s="44"/>
      <c r="X15" s="44"/>
      <c r="Y15" s="44"/>
      <c r="Z15" s="52">
        <f t="shared" si="3"/>
        <v>20</v>
      </c>
      <c r="AA15" s="36"/>
      <c r="AB15" s="44"/>
      <c r="AC15" s="44">
        <v>24</v>
      </c>
      <c r="AD15" s="44"/>
      <c r="AE15" s="44"/>
      <c r="AF15" s="44"/>
      <c r="AG15" s="44"/>
      <c r="AH15" s="52">
        <f t="shared" si="0"/>
        <v>24</v>
      </c>
      <c r="AI15" s="37">
        <v>75</v>
      </c>
      <c r="AJ15" s="37">
        <v>50</v>
      </c>
      <c r="AK15" s="37"/>
      <c r="AL15" s="37">
        <v>5</v>
      </c>
      <c r="AM15" s="37">
        <v>25</v>
      </c>
      <c r="AN15" s="37"/>
    </row>
    <row r="16" spans="1:40" ht="15">
      <c r="A16" s="21">
        <v>14</v>
      </c>
      <c r="B16" s="35" t="s">
        <v>89</v>
      </c>
      <c r="C16" s="44"/>
      <c r="D16" s="44"/>
      <c r="E16" s="44"/>
      <c r="F16" s="44"/>
      <c r="G16" s="44"/>
      <c r="H16" s="44"/>
      <c r="I16" s="44">
        <v>4</v>
      </c>
      <c r="J16" s="52">
        <f t="shared" si="1"/>
        <v>4</v>
      </c>
      <c r="K16" s="44"/>
      <c r="L16" s="44"/>
      <c r="M16" s="44"/>
      <c r="N16" s="44"/>
      <c r="O16" s="44"/>
      <c r="P16" s="44">
        <v>4</v>
      </c>
      <c r="Q16" s="44"/>
      <c r="R16" s="52">
        <f t="shared" si="2"/>
        <v>4</v>
      </c>
      <c r="S16" s="44">
        <v>23</v>
      </c>
      <c r="T16" s="44"/>
      <c r="U16" s="44"/>
      <c r="V16" s="44"/>
      <c r="W16" s="44"/>
      <c r="X16" s="44"/>
      <c r="Y16" s="44"/>
      <c r="Z16" s="52">
        <f t="shared" si="3"/>
        <v>23</v>
      </c>
      <c r="AA16" s="36"/>
      <c r="AB16" s="44"/>
      <c r="AC16" s="44">
        <v>24</v>
      </c>
      <c r="AD16" s="44"/>
      <c r="AE16" s="44"/>
      <c r="AF16" s="44"/>
      <c r="AG16" s="44"/>
      <c r="AH16" s="52">
        <f t="shared" si="0"/>
        <v>24</v>
      </c>
      <c r="AI16" s="37">
        <v>618</v>
      </c>
      <c r="AJ16" s="37">
        <v>40</v>
      </c>
      <c r="AK16" s="37"/>
      <c r="AL16" s="37">
        <v>6</v>
      </c>
      <c r="AM16" s="37">
        <v>23</v>
      </c>
      <c r="AN16" s="37"/>
    </row>
    <row r="17" spans="1:40" ht="15">
      <c r="A17" s="21">
        <v>15</v>
      </c>
      <c r="B17" s="35" t="s">
        <v>90</v>
      </c>
      <c r="C17" s="44"/>
      <c r="D17" s="44"/>
      <c r="E17" s="44"/>
      <c r="F17" s="44"/>
      <c r="G17" s="44">
        <v>4</v>
      </c>
      <c r="H17" s="44"/>
      <c r="I17" s="44"/>
      <c r="J17" s="52">
        <f t="shared" si="1"/>
        <v>4</v>
      </c>
      <c r="K17" s="44"/>
      <c r="L17" s="44"/>
      <c r="M17" s="44"/>
      <c r="N17" s="44"/>
      <c r="O17" s="44">
        <v>4</v>
      </c>
      <c r="P17" s="44"/>
      <c r="Q17" s="44"/>
      <c r="R17" s="52">
        <f t="shared" si="2"/>
        <v>4</v>
      </c>
      <c r="S17" s="44"/>
      <c r="T17" s="44"/>
      <c r="U17" s="44"/>
      <c r="V17" s="44">
        <v>32</v>
      </c>
      <c r="W17" s="44"/>
      <c r="X17" s="44"/>
      <c r="Y17" s="44"/>
      <c r="Z17" s="52">
        <f t="shared" si="3"/>
        <v>32</v>
      </c>
      <c r="AA17" s="36"/>
      <c r="AB17" s="44"/>
      <c r="AC17" s="44"/>
      <c r="AD17" s="44"/>
      <c r="AE17" s="44"/>
      <c r="AF17" s="44"/>
      <c r="AG17" s="44">
        <v>0</v>
      </c>
      <c r="AH17" s="52">
        <f t="shared" si="0"/>
        <v>0</v>
      </c>
      <c r="AI17" s="37">
        <v>374</v>
      </c>
      <c r="AJ17" s="37">
        <v>30</v>
      </c>
      <c r="AK17" s="37"/>
      <c r="AL17" s="37"/>
      <c r="AM17" s="37">
        <v>25</v>
      </c>
      <c r="AN17" s="37"/>
    </row>
    <row r="18" spans="1:40" ht="15">
      <c r="A18" s="21">
        <v>16</v>
      </c>
      <c r="B18" s="35" t="s">
        <v>91</v>
      </c>
      <c r="C18" s="44"/>
      <c r="D18" s="44"/>
      <c r="E18" s="44">
        <v>4</v>
      </c>
      <c r="F18" s="44"/>
      <c r="G18" s="44"/>
      <c r="H18" s="44"/>
      <c r="I18" s="44"/>
      <c r="J18" s="52">
        <f t="shared" si="1"/>
        <v>4</v>
      </c>
      <c r="K18" s="44"/>
      <c r="L18" s="44"/>
      <c r="M18" s="44"/>
      <c r="N18" s="44"/>
      <c r="O18" s="44"/>
      <c r="P18" s="44"/>
      <c r="Q18" s="44">
        <v>4</v>
      </c>
      <c r="R18" s="52">
        <f t="shared" si="2"/>
        <v>4</v>
      </c>
      <c r="S18" s="44"/>
      <c r="T18" s="44">
        <v>28</v>
      </c>
      <c r="U18" s="44"/>
      <c r="V18" s="44"/>
      <c r="W18" s="44"/>
      <c r="X18" s="44"/>
      <c r="Y18" s="44"/>
      <c r="Z18" s="52">
        <f>Y18+X18+W18+V18+U18+T18+S18</f>
        <v>28</v>
      </c>
      <c r="AA18" s="36"/>
      <c r="AB18" s="44"/>
      <c r="AC18" s="44"/>
      <c r="AD18" s="44"/>
      <c r="AE18" s="44"/>
      <c r="AF18" s="44"/>
      <c r="AG18" s="44">
        <v>0</v>
      </c>
      <c r="AH18" s="52">
        <f t="shared" si="0"/>
        <v>0</v>
      </c>
      <c r="AI18" s="37">
        <v>450</v>
      </c>
      <c r="AJ18" s="37">
        <v>40</v>
      </c>
      <c r="AK18" s="37"/>
      <c r="AL18" s="37">
        <v>28</v>
      </c>
      <c r="AM18" s="37">
        <v>25</v>
      </c>
      <c r="AN18" s="37"/>
    </row>
    <row r="19" spans="1:40" ht="15">
      <c r="A19" s="21">
        <v>17</v>
      </c>
      <c r="B19" s="35" t="s">
        <v>92</v>
      </c>
      <c r="C19" s="44"/>
      <c r="D19" s="44"/>
      <c r="E19" s="44"/>
      <c r="F19" s="44">
        <v>4</v>
      </c>
      <c r="G19" s="44"/>
      <c r="H19" s="44"/>
      <c r="I19" s="44"/>
      <c r="J19" s="52">
        <f t="shared" si="1"/>
        <v>4</v>
      </c>
      <c r="K19" s="44"/>
      <c r="L19" s="44"/>
      <c r="M19" s="44"/>
      <c r="N19" s="44">
        <v>4</v>
      </c>
      <c r="O19" s="44"/>
      <c r="P19" s="44"/>
      <c r="Q19" s="44"/>
      <c r="R19" s="52">
        <f t="shared" si="2"/>
        <v>4</v>
      </c>
      <c r="S19" s="44"/>
      <c r="T19" s="44"/>
      <c r="U19" s="44"/>
      <c r="V19" s="44">
        <v>32</v>
      </c>
      <c r="W19" s="44"/>
      <c r="X19" s="44"/>
      <c r="Y19" s="44"/>
      <c r="Z19" s="52">
        <f t="shared" si="3"/>
        <v>32</v>
      </c>
      <c r="AA19" s="36"/>
      <c r="AB19" s="44"/>
      <c r="AC19" s="44"/>
      <c r="AD19" s="44"/>
      <c r="AE19" s="44"/>
      <c r="AF19" s="44"/>
      <c r="AG19" s="44">
        <v>24</v>
      </c>
      <c r="AH19" s="52">
        <f t="shared" si="0"/>
        <v>24</v>
      </c>
      <c r="AI19" s="37">
        <v>510</v>
      </c>
      <c r="AJ19" s="37">
        <v>30</v>
      </c>
      <c r="AK19" s="37"/>
      <c r="AL19" s="37">
        <v>24</v>
      </c>
      <c r="AM19" s="37">
        <v>25</v>
      </c>
      <c r="AN19" s="46">
        <v>10</v>
      </c>
    </row>
    <row r="20" spans="1:40" ht="15">
      <c r="A20" s="21">
        <v>18</v>
      </c>
      <c r="B20" s="35" t="s">
        <v>93</v>
      </c>
      <c r="C20" s="44"/>
      <c r="D20" s="44"/>
      <c r="E20" s="44"/>
      <c r="F20" s="44"/>
      <c r="G20" s="44"/>
      <c r="H20" s="44"/>
      <c r="I20" s="44">
        <v>4</v>
      </c>
      <c r="J20" s="52">
        <f t="shared" si="1"/>
        <v>4</v>
      </c>
      <c r="K20" s="44"/>
      <c r="L20" s="44"/>
      <c r="M20" s="44"/>
      <c r="N20" s="44"/>
      <c r="O20" s="44">
        <v>4</v>
      </c>
      <c r="P20" s="44"/>
      <c r="Q20" s="44"/>
      <c r="R20" s="52">
        <f t="shared" si="2"/>
        <v>4</v>
      </c>
      <c r="S20" s="44"/>
      <c r="T20" s="44"/>
      <c r="U20" s="44"/>
      <c r="V20" s="44">
        <v>21</v>
      </c>
      <c r="W20" s="44"/>
      <c r="X20" s="44"/>
      <c r="Y20" s="44"/>
      <c r="Z20" s="52">
        <f t="shared" si="3"/>
        <v>21</v>
      </c>
      <c r="AA20" s="36"/>
      <c r="AB20" s="44"/>
      <c r="AC20" s="44"/>
      <c r="AD20" s="44">
        <v>24</v>
      </c>
      <c r="AE20" s="44"/>
      <c r="AF20" s="44"/>
      <c r="AG20" s="44"/>
      <c r="AH20" s="52">
        <f t="shared" si="0"/>
        <v>24</v>
      </c>
      <c r="AI20" s="37">
        <v>348</v>
      </c>
      <c r="AJ20" s="37">
        <v>25</v>
      </c>
      <c r="AK20" s="37">
        <v>20</v>
      </c>
      <c r="AL20" s="37">
        <v>12</v>
      </c>
      <c r="AM20" s="37">
        <v>25</v>
      </c>
      <c r="AN20" s="37"/>
    </row>
    <row r="21" spans="1:40" ht="15">
      <c r="A21" s="20">
        <v>19</v>
      </c>
      <c r="B21" s="32" t="s">
        <v>110</v>
      </c>
      <c r="C21" s="36"/>
      <c r="D21" s="36">
        <v>4</v>
      </c>
      <c r="E21" s="36"/>
      <c r="F21" s="36"/>
      <c r="G21" s="36"/>
      <c r="H21" s="36"/>
      <c r="I21" s="36"/>
      <c r="J21" s="52">
        <f t="shared" si="1"/>
        <v>4</v>
      </c>
      <c r="K21" s="36"/>
      <c r="L21" s="36"/>
      <c r="M21" s="36">
        <v>4</v>
      </c>
      <c r="N21" s="36"/>
      <c r="O21" s="36"/>
      <c r="P21" s="36"/>
      <c r="Q21" s="36"/>
      <c r="R21" s="52">
        <f t="shared" si="2"/>
        <v>4</v>
      </c>
      <c r="S21" s="36"/>
      <c r="T21" s="36"/>
      <c r="U21" s="36"/>
      <c r="V21" s="36">
        <v>32</v>
      </c>
      <c r="W21" s="36"/>
      <c r="X21" s="36"/>
      <c r="Y21" s="36"/>
      <c r="Z21" s="52">
        <f t="shared" si="3"/>
        <v>32</v>
      </c>
      <c r="AA21" s="36"/>
      <c r="AB21" s="36"/>
      <c r="AC21" s="36"/>
      <c r="AD21" s="36">
        <v>24</v>
      </c>
      <c r="AE21" s="36"/>
      <c r="AF21" s="36"/>
      <c r="AG21" s="36"/>
      <c r="AH21" s="52">
        <f t="shared" si="0"/>
        <v>24</v>
      </c>
      <c r="AI21" s="37">
        <v>280</v>
      </c>
      <c r="AJ21" s="37">
        <v>30</v>
      </c>
      <c r="AK21" s="37"/>
      <c r="AL21" s="37">
        <v>24</v>
      </c>
      <c r="AM21" s="37">
        <v>25</v>
      </c>
      <c r="AN21" s="37"/>
    </row>
    <row r="22" spans="1:40" ht="15">
      <c r="A22" s="20">
        <v>20</v>
      </c>
      <c r="B22" s="32" t="s">
        <v>94</v>
      </c>
      <c r="C22" s="36"/>
      <c r="D22" s="36"/>
      <c r="E22" s="36"/>
      <c r="F22" s="36"/>
      <c r="G22" s="36">
        <v>4</v>
      </c>
      <c r="H22" s="36"/>
      <c r="I22" s="36"/>
      <c r="J22" s="52">
        <f t="shared" si="1"/>
        <v>4</v>
      </c>
      <c r="K22" s="36"/>
      <c r="L22" s="36"/>
      <c r="M22" s="36"/>
      <c r="N22" s="36"/>
      <c r="O22" s="36"/>
      <c r="P22" s="36">
        <v>4</v>
      </c>
      <c r="Q22" s="36"/>
      <c r="R22" s="52">
        <f t="shared" si="2"/>
        <v>4</v>
      </c>
      <c r="S22" s="36"/>
      <c r="T22" s="36"/>
      <c r="U22" s="36"/>
      <c r="V22" s="36"/>
      <c r="W22" s="36">
        <v>32</v>
      </c>
      <c r="X22" s="36"/>
      <c r="Y22" s="36"/>
      <c r="Z22" s="52">
        <f t="shared" si="3"/>
        <v>32</v>
      </c>
      <c r="AA22" s="36"/>
      <c r="AB22" s="36"/>
      <c r="AC22" s="36"/>
      <c r="AD22" s="36"/>
      <c r="AE22" s="36">
        <v>24</v>
      </c>
      <c r="AF22" s="36"/>
      <c r="AG22" s="36"/>
      <c r="AH22" s="52">
        <f t="shared" si="0"/>
        <v>24</v>
      </c>
      <c r="AI22" s="37">
        <v>527</v>
      </c>
      <c r="AJ22" s="37">
        <v>30</v>
      </c>
      <c r="AK22" s="37"/>
      <c r="AL22" s="37">
        <v>24</v>
      </c>
      <c r="AM22" s="37">
        <v>25</v>
      </c>
      <c r="AN22" s="37"/>
    </row>
    <row r="23" spans="1:40" ht="15">
      <c r="A23" s="20">
        <v>21</v>
      </c>
      <c r="B23" s="32" t="s">
        <v>95</v>
      </c>
      <c r="C23" s="36"/>
      <c r="D23" s="36">
        <v>4</v>
      </c>
      <c r="E23" s="36"/>
      <c r="F23" s="36"/>
      <c r="G23" s="36"/>
      <c r="H23" s="36"/>
      <c r="I23" s="36"/>
      <c r="J23" s="52">
        <f t="shared" si="1"/>
        <v>4</v>
      </c>
      <c r="K23" s="36"/>
      <c r="L23" s="36"/>
      <c r="M23" s="36">
        <v>4</v>
      </c>
      <c r="N23" s="36"/>
      <c r="O23" s="36"/>
      <c r="P23" s="36"/>
      <c r="Q23" s="36"/>
      <c r="R23" s="52">
        <f t="shared" si="2"/>
        <v>4</v>
      </c>
      <c r="S23" s="36"/>
      <c r="T23" s="36"/>
      <c r="U23" s="36"/>
      <c r="V23" s="36">
        <v>32</v>
      </c>
      <c r="W23" s="36"/>
      <c r="X23" s="36"/>
      <c r="Y23" s="36"/>
      <c r="Z23" s="52">
        <f t="shared" si="3"/>
        <v>32</v>
      </c>
      <c r="AA23" s="36"/>
      <c r="AB23" s="36"/>
      <c r="AC23" s="36"/>
      <c r="AD23" s="36">
        <v>24</v>
      </c>
      <c r="AE23" s="36"/>
      <c r="AF23" s="36"/>
      <c r="AG23" s="36"/>
      <c r="AH23" s="52">
        <f t="shared" si="0"/>
        <v>24</v>
      </c>
      <c r="AI23" s="37">
        <v>480</v>
      </c>
      <c r="AJ23" s="37">
        <v>100</v>
      </c>
      <c r="AK23" s="37">
        <v>24</v>
      </c>
      <c r="AL23" s="37">
        <v>10</v>
      </c>
      <c r="AM23" s="37">
        <v>25</v>
      </c>
      <c r="AN23" s="37"/>
    </row>
    <row r="24" spans="1:40" ht="15">
      <c r="A24" s="20">
        <v>22</v>
      </c>
      <c r="B24" s="32" t="s">
        <v>96</v>
      </c>
      <c r="C24" s="36"/>
      <c r="D24" s="36"/>
      <c r="E24" s="36"/>
      <c r="F24" s="36"/>
      <c r="G24" s="36"/>
      <c r="H24" s="36"/>
      <c r="I24" s="36">
        <v>4</v>
      </c>
      <c r="J24" s="52">
        <f t="shared" si="1"/>
        <v>4</v>
      </c>
      <c r="K24" s="36"/>
      <c r="L24" s="36"/>
      <c r="M24" s="36">
        <v>4</v>
      </c>
      <c r="N24" s="36"/>
      <c r="O24" s="36"/>
      <c r="P24" s="36"/>
      <c r="Q24" s="36"/>
      <c r="R24" s="52">
        <f t="shared" si="2"/>
        <v>4</v>
      </c>
      <c r="S24" s="36"/>
      <c r="T24" s="36"/>
      <c r="U24" s="36"/>
      <c r="V24" s="36"/>
      <c r="W24" s="36"/>
      <c r="X24" s="36"/>
      <c r="Y24" s="36">
        <v>28</v>
      </c>
      <c r="Z24" s="52">
        <f t="shared" si="3"/>
        <v>28</v>
      </c>
      <c r="AA24" s="36"/>
      <c r="AB24" s="36"/>
      <c r="AC24" s="36"/>
      <c r="AD24" s="36"/>
      <c r="AE24" s="36">
        <v>23</v>
      </c>
      <c r="AF24" s="36"/>
      <c r="AG24" s="36"/>
      <c r="AH24" s="52">
        <f t="shared" si="0"/>
        <v>23</v>
      </c>
      <c r="AI24" s="37">
        <v>840</v>
      </c>
      <c r="AJ24" s="37">
        <v>30</v>
      </c>
      <c r="AK24" s="37"/>
      <c r="AL24" s="37"/>
      <c r="AM24" s="37">
        <v>25</v>
      </c>
      <c r="AN24" s="37"/>
    </row>
    <row r="25" spans="1:40" ht="15">
      <c r="A25" s="81" t="s">
        <v>75</v>
      </c>
      <c r="B25" s="83"/>
      <c r="C25" s="43">
        <f>SUM(C3:C24)</f>
        <v>0</v>
      </c>
      <c r="D25" s="43">
        <f aca="true" t="shared" si="4" ref="D25:J25">SUM(D3:D24)</f>
        <v>12</v>
      </c>
      <c r="E25" s="43">
        <f t="shared" si="4"/>
        <v>20</v>
      </c>
      <c r="F25" s="43">
        <f t="shared" si="4"/>
        <v>16</v>
      </c>
      <c r="G25" s="43">
        <f t="shared" si="4"/>
        <v>16</v>
      </c>
      <c r="H25" s="43">
        <f t="shared" si="4"/>
        <v>12</v>
      </c>
      <c r="I25" s="43">
        <f t="shared" si="4"/>
        <v>20</v>
      </c>
      <c r="J25" s="43">
        <f t="shared" si="4"/>
        <v>96</v>
      </c>
      <c r="K25" s="43">
        <f>SUM(K3:K24)</f>
        <v>4</v>
      </c>
      <c r="L25" s="43">
        <f aca="true" t="shared" si="5" ref="L25:R25">SUM(L3:L24)</f>
        <v>8</v>
      </c>
      <c r="M25" s="43">
        <f t="shared" si="5"/>
        <v>16</v>
      </c>
      <c r="N25" s="43">
        <f t="shared" si="5"/>
        <v>16</v>
      </c>
      <c r="O25" s="43">
        <f t="shared" si="5"/>
        <v>24</v>
      </c>
      <c r="P25" s="43">
        <f t="shared" si="5"/>
        <v>20</v>
      </c>
      <c r="Q25" s="43">
        <f t="shared" si="5"/>
        <v>8</v>
      </c>
      <c r="R25" s="43">
        <f t="shared" si="5"/>
        <v>96</v>
      </c>
      <c r="S25" s="43">
        <f>SUM(S3:S24)</f>
        <v>79</v>
      </c>
      <c r="T25" s="43">
        <f aca="true" t="shared" si="6" ref="T25:AA25">SUM(T3:T24)</f>
        <v>28</v>
      </c>
      <c r="U25" s="43">
        <f t="shared" si="6"/>
        <v>109</v>
      </c>
      <c r="V25" s="43">
        <f t="shared" si="6"/>
        <v>169</v>
      </c>
      <c r="W25" s="43">
        <f t="shared" si="6"/>
        <v>64</v>
      </c>
      <c r="X25" s="43">
        <f t="shared" si="6"/>
        <v>64</v>
      </c>
      <c r="Y25" s="43">
        <f t="shared" si="6"/>
        <v>101</v>
      </c>
      <c r="Z25" s="43">
        <f t="shared" si="6"/>
        <v>614</v>
      </c>
      <c r="AA25" s="43">
        <f t="shared" si="6"/>
        <v>0</v>
      </c>
      <c r="AB25" s="43">
        <f aca="true" t="shared" si="7" ref="AB25:AM25">SUM(AB3:AB24)</f>
        <v>0</v>
      </c>
      <c r="AC25" s="43">
        <f t="shared" si="7"/>
        <v>143</v>
      </c>
      <c r="AD25" s="43">
        <f t="shared" si="7"/>
        <v>168</v>
      </c>
      <c r="AE25" s="43">
        <f t="shared" si="7"/>
        <v>71</v>
      </c>
      <c r="AF25" s="43">
        <f t="shared" si="7"/>
        <v>24</v>
      </c>
      <c r="AG25" s="43">
        <f t="shared" si="7"/>
        <v>72</v>
      </c>
      <c r="AH25" s="43">
        <f t="shared" si="7"/>
        <v>478</v>
      </c>
      <c r="AI25" s="43">
        <f t="shared" si="7"/>
        <v>10621</v>
      </c>
      <c r="AJ25" s="43">
        <f t="shared" si="7"/>
        <v>830</v>
      </c>
      <c r="AK25" s="43">
        <f t="shared" si="7"/>
        <v>64</v>
      </c>
      <c r="AL25" s="43">
        <f t="shared" si="7"/>
        <v>331</v>
      </c>
      <c r="AM25" s="43">
        <f t="shared" si="7"/>
        <v>533</v>
      </c>
      <c r="AN25" s="49"/>
    </row>
    <row r="27" spans="22:39" ht="15">
      <c r="V27" s="48">
        <v>13</v>
      </c>
      <c r="AM27" s="47">
        <f>98-25</f>
        <v>73</v>
      </c>
    </row>
  </sheetData>
  <sheetProtection/>
  <mergeCells count="5">
    <mergeCell ref="AB1:AH1"/>
    <mergeCell ref="K1:R1"/>
    <mergeCell ref="C1:J1"/>
    <mergeCell ref="S1:AA1"/>
    <mergeCell ref="A25:B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IUCD15</dc:creator>
  <cp:keywords/>
  <dc:description/>
  <cp:lastModifiedBy>IUCD8</cp:lastModifiedBy>
  <dcterms:created xsi:type="dcterms:W3CDTF">2015-10-12T06:39:33Z</dcterms:created>
  <dcterms:modified xsi:type="dcterms:W3CDTF">2016-04-28T09:50:22Z</dcterms:modified>
  <cp:category/>
  <cp:version/>
  <cp:contentType/>
  <cp:contentStatus/>
</cp:coreProperties>
</file>